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60" windowWidth="11295" windowHeight="5580" firstSheet="9" activeTab="9"/>
  </bookViews>
  <sheets>
    <sheet name="Mikrozid  Meliseptol spray" sheetId="1" r:id="rId1"/>
    <sheet name="Mikrozid Sensitiv tuby" sheetId="2" r:id="rId2"/>
    <sheet name="Mirozid tuby" sheetId="7" r:id="rId3"/>
    <sheet name="TERRALIN S&amp;M" sheetId="6" r:id="rId4"/>
    <sheet name="PERFORM" sheetId="5" r:id="rId5"/>
    <sheet name="Mikrozid Sens płyn" sheetId="4" r:id="rId6"/>
    <sheet name="Mikrozid PAA" sheetId="11" r:id="rId7"/>
    <sheet name="Mikrozid Uniwersal " sheetId="16" r:id="rId8"/>
    <sheet name="Chloramix DT" sheetId="10" r:id="rId9"/>
    <sheet name="xxxx" sheetId="3" r:id="rId10"/>
  </sheets>
  <definedNames>
    <definedName name="OLE_LINK1" localSheetId="2">'Mirozid tuby'!$B$4</definedName>
  </definedNames>
  <calcPr calcId="145621"/>
</workbook>
</file>

<file path=xl/calcChain.xml><?xml version="1.0" encoding="utf-8"?>
<calcChain xmlns="http://schemas.openxmlformats.org/spreadsheetml/2006/main">
  <c r="F5" i="1" l="1"/>
  <c r="F4" i="11"/>
  <c r="F5" i="11" s="1"/>
  <c r="F4" i="10"/>
  <c r="F5" i="10" s="1"/>
  <c r="F4" i="16"/>
  <c r="H4" i="16" s="1"/>
  <c r="H5" i="16" s="1"/>
  <c r="F4" i="4"/>
  <c r="F5" i="4" s="1"/>
  <c r="F4" i="5"/>
  <c r="F5" i="5" s="1"/>
  <c r="F5" i="6"/>
  <c r="H5" i="6" s="1"/>
  <c r="F4" i="6"/>
  <c r="F5" i="7"/>
  <c r="F4" i="7"/>
  <c r="F5" i="2"/>
  <c r="F4" i="2"/>
  <c r="F4" i="1"/>
  <c r="F8" i="3" l="1"/>
  <c r="F5" i="16"/>
  <c r="F6" i="6"/>
  <c r="F6" i="7"/>
  <c r="F6" i="2"/>
  <c r="F6" i="1"/>
  <c r="H4" i="10"/>
  <c r="H5" i="10" s="1"/>
  <c r="H4" i="11"/>
  <c r="H5" i="11" s="1"/>
  <c r="H4" i="5"/>
  <c r="H5" i="5" s="1"/>
  <c r="H4" i="4" l="1"/>
  <c r="H5" i="4" s="1"/>
  <c r="H4" i="2"/>
  <c r="H5" i="1"/>
  <c r="H8" i="3"/>
  <c r="H4" i="1"/>
  <c r="H6" i="1" l="1"/>
  <c r="H5" i="7"/>
  <c r="H4" i="7"/>
  <c r="H5" i="2"/>
  <c r="H6" i="2" s="1"/>
  <c r="H4" i="6"/>
  <c r="H6" i="6" s="1"/>
  <c r="H6" i="7" l="1"/>
</calcChain>
</file>

<file path=xl/sharedStrings.xml><?xml version="1.0" encoding="utf-8"?>
<sst xmlns="http://schemas.openxmlformats.org/spreadsheetml/2006/main" count="192" uniqueCount="62">
  <si>
    <t>Lp</t>
  </si>
  <si>
    <t>1.</t>
  </si>
  <si>
    <t>2.</t>
  </si>
  <si>
    <t>Nazwa artykułu</t>
  </si>
  <si>
    <t>Jm</t>
  </si>
  <si>
    <t>Ilość</t>
  </si>
  <si>
    <t>Cena jedn. netto</t>
  </si>
  <si>
    <t xml:space="preserve">Wartość netto </t>
  </si>
  <si>
    <t>VAT</t>
  </si>
  <si>
    <t xml:space="preserve">Wartość brutto </t>
  </si>
  <si>
    <t>Preparat alkoholowy do szybkiej dezynfekcji powierzchni i sprzętu medycznego. Zawierający 2 alkohole, w tym etanol (zawartość alkoholi min. 60g w 100g płynu).  Bez dodatkowych substancji aktywnych, np. aldehydów, związków amoniowych i innych. Gotowy do użycia, bezbarwny. pH 6-8. Wykazujący kompatybilność materiałową ze stalą nierdzewną, polietylenem, aluminium oraz poliwęglanem, potwierdzoną badaniami laboratoryjnymi. Spektrum działania: B  - EN 13727, MRSA, F (Candida albicans) - EN 13624, Tbc (M.Terrae) - EN 14348, V (Rota, Vaccinia, BVDV, Noro) w czasie do 1 min. Możliwość rozszerzenia spektrum w dłuższym czasie o wirus Polio. Możliwość zastosowania w pionie żywieniowym. Wyrób medyczny kl. IIa. Opakowania 1L z atomizerem</t>
  </si>
  <si>
    <t>Preparat alkoholowy do szybkiej dezynfekcji powierzchni i sprzętu medycznego. Zawierający 2 alkohole, w tym etanol (zawartość alkoholi min. 60g w 100g płynu).  Bez dodatkowych substancji aktywnych, np. aldehydów, związków amoniowych i innych. Gotowy do użycia, bezbarwny. pH 6-8. Wykazujący kompatybilność materiałową ze stalą nierdzewną, polietylenem, aluminium oraz poliwęglanem, potwierdzoną badaniami laboratoryjnymi. Spektrum działania: B  - EN 13727, MRSA, F (Candida albicans) - EN 13624, Tbc (M.Terrae) - EN 14348, V (Rota, Vaccinia, BVDV, Noro) w czasie do 1 min. Możliwość rozszerzenia spektrum w dłuższym czasie o wirus Polio. Możliwość zastosowania w pionie żywieniowym. Wyrób medyczny kl. IIa. Opakowania 1L z nakrętką posiadającą otwór zabezpieczony kapslem</t>
  </si>
  <si>
    <t>litr</t>
  </si>
  <si>
    <t>Chusteczki o wymiarach min. 20cmx20cm do dezynfekcji powierzchni i sprzętu medycznego wrażliwego na działanie alkoholu (w tym głowic USG - wymagane dopuszczenie producenta głowic). Wyciągane pojedynczo z opakowania. Nasączone roztworem zawierającym min. 2 substancje aktywne. Bez alkoholu, aldehydów, chloru, fenolu, związków nadtlenowych. pH 6-8. Wykazujący kompatybilność materiałową ze stalą nierdzewną, polietylenem, aluminium oraz poliwęglanem, potwierdzoną badaniami laboratoryjnymi. Spektrum działania: B, F (Candida albicans), V (BVDV, Vaccinia, Rota, Papova) do 1min., Tbc (M. Terrae – EN 14348) do 15 min.  Wyrób medyczny kl. IIa. Tuba zawierająca do 200szt. chusteczek. Budowa tuby ma umożliwiać uzupełnianie chusteczkami z Poz. 2</t>
  </si>
  <si>
    <t>Wkłady uzupełniające do tuby z Poz. 1 zawierające do 200szt. chusteczek (opis jak w Poz. 1)</t>
  </si>
  <si>
    <t>CHUSTECZKI</t>
  </si>
  <si>
    <t>Chusteczki o wymiarach min. 20cmx20cm do dezynfekcji powierzchni i sprzętu medycznego odpornego na działanie alkoholu. Nasączone roztworem zawierającym 2 alkohole, w tym etanol (zawartość alkoholi min. 60g w 100g płynu). Bez dodatkowych substancji aktywnych, np. aldehydów, związków amoniowych i innych. pH 6-8. Wykazujący kompatybilność materiałową ze stalą nierdzewną, polietylenem, aluminium oraz poliwęglanem, potwierdzoną badaniami laboratoryjnymi. Spektrum działania: B  - EN 13727, MRSA, F (Candida albicans) - EN 13624, Tbc (M.Terrae) - EN 14348, V (Rota, Vaccinia, BVDV, Noro) w czasie do 1 min. Wyrób medyczny kl. IIa. Tuba zawierająca do 200szt. chusteczek. Budowa tuby ma umożliwiać uzupełnianie chusteczkami z Poz. 2</t>
  </si>
  <si>
    <t>Preparat w granulacie z substancją czynną nadsiarczan potasu do dezynfekcji i czyszczenia powierzchni oraz sprzętu medycznego. Bez aldehydów, kwasu octowego, związków amoniowych, biguanidów, chloru, fenolu. Wykazujący kompatybilność materiałową ze stalą nierdzewną, polietylenem, aluminium oraz poliwęglanem, potwierdzoną badaniami laboratoryjnymi. Spektrum działania: B, F  (Candida albicans), Tbc (M. Terrae, M. avium – EN 14348) V (Adeno, Polio – EN 14476) w czasie do 15 min. w stężeniu 2%. Możliwość rozszerzenia spektrum o spory w dłuższym czasie działania (w tym C.difficile). Preparat rozpuszczalny w bieżącej wodzie. Roztwór roboczy bezbarwny. Stabilność roztworu roboczego min. 24 godziny. Możliwość zastosowania w pionie żywieniowym. Wyrób medyczny kl. IIa. Opakowania do 50g (na 2 litry roztworu roboczego)</t>
  </si>
  <si>
    <t>op</t>
  </si>
  <si>
    <t xml:space="preserve">Preparat do szybkiej dezynfekcji lamp operacyjnych oraz sprzętu medycznego wrażliwego na działanie alkoholu. Zawierający min. 2 substancje aktywne. Bez alkoholu, aldehydów, chloru, fenolu, związków tlenowych. Gotowy do użycia, bezbarwny. pH 6-8. Wykazujący kompatybilność materiałową ze stalą nierdzewną, polietylenem, aluminium oraz poliwęglanem, potwierdzoną badaniami laboratoryjnymi.Spektrum działania: B, F (Candida albicans), V (BVDV, Vaccinia, Rota, Papova) do 1min., Tbc (M.Terrae) – EN 14348 do 15 min. Wyrób medyczny kl. IIa. Opakowania 1L z nakrętką posiadającą otwór zabezpieczony kapslemlub atomizerem. Preparat nie pozostawiający smug na czyszczonej powierzchni </t>
  </si>
  <si>
    <t>RAZEM:</t>
  </si>
  <si>
    <t>Preparat do mycia i dezynfekcji powierzchni oraz sprzętu medycznego. Zawierający w składzie fenoksyetanol,  chlorki benzylo-C12-16-alkilodimetyloamonowe, aminoalkiloglicynę. Z dodatkiem niejonowych związków powierzchniowo czynnych. Bez aldehydów, związków nadtlenowych, chloru, fenolu oraz biguanidów. Wykazujący kompatybilność materiałową ze stalą nierdzewną, polietylenem, aluminium oraz poliwęglanem, potwierdzoną badaniami laboratoryjnymi. Spektrum działania: B (EN 13727 ), Tbc (M. Terrae, M. Avium) - EN 14348, F (Candida albicans) - EN 13624, V (Rota, Vaccinia, BVDV) w czasie do 15 minut. Stężenie 0,5%. Możliwość rozszerzenia spektrum o wirus Adeno w wyższym stężeniu i dłuższym czasie. Stabilność roztworu roboczego min. 30 dni. Możliwość dezynfekcji w pionie żywieniowym. Sprawdzony dermatologicznie. Zużyty roztwór roboczy nie może zakłócać prawidłowego funkcjonowania biologicznych oczyszczalni ścieków. Wymagana możliwość łączenia preparatu z preparatem myjącym z Poz. 2. Wyrób medyczny kl. IIa. Opakowania 5L</t>
  </si>
  <si>
    <t>Preparat do intensywnego mycia powierzchni podłóg. Usuwający skutecznie zabrudzenia oraz stare pozostałości środków dezynfekcyjnych. Redukujący przywieranie brudu do powierzchni podłóg. Zawierający niejonowe związki powierzchniowo czynne i pochodne alkoholowe. Stężenie roztworu roboczego 0,25-1%. pH 1% roztworu użytkowego 6-8. Do zastosowania w myciu ręcznym oraz przy użyciu półautomatycznych i automatycznych maszyn czyszczących. Wymagana możliwość łączenia preparatu z preparatem z Poz. 1. Opakowania 2L</t>
  </si>
  <si>
    <t>Chusteczki o rozmiarze min. 20cm x 30cm do szybkiej dezynfekcji wysokiego stopnia powierzchni i wyrobów np. głowic ultradźwiękowe, pleksi, sond TEE. Preparat bez zawartości alkoholu, aldehydów, pochodnych guanidyny. Na bazie kwasu nadoctowego, nadtlenku wodoru, kwasu octowego. Trwałość preparatu po otwarciu 28 dni. pH = 2,0 - 2,5. Spektrum działania: B – EN 13727, Tbc – EN 14348, F - 13624, V (HIV, HBV, Noro, Adeno, Polio) – EN 14476, S – EN 14347 do 15 min. Wyrób medyczny kl. IIb. Tuba zawierająca do 50szt. chusteczek</t>
  </si>
  <si>
    <t>chusteczki</t>
  </si>
  <si>
    <t>Preparat chlorowy w tabletkach (masa tabletki = 3,0 - 3,5g) do dezynfekcji powierzchni. Na bazie dichloroizocyjanuranu sodu oraz kwasu adypinowego. Spektrum działania w stęż. aktywnego chloru do 2000 ppm: B – EN 13727, Tbc – EN 14348, F – EN 13624, V – EN 14476 w czasie do 15 minut. Produkt biobójczy. Opakowania zawierające do 300 tabletek.</t>
  </si>
  <si>
    <t>tabletki</t>
  </si>
  <si>
    <t>Chusteczki o wymiarach min. 20cmx20cm do mycia i dezynfekcji powierzchni i sprzętu medycznego odpornego i wrażliwego na działanie alkoholu. Nasączone roztworem zawierającym 2 alkohole, w tym etanol (zawartość alkoholi max. 30g w 100g płynu). Bez dodatkowych substancji aktywnych, np. nadtlenku wodoru, związków amoniowych, kwasu nadoctowego, amin i innych. Bez barwników i substancji zapachowych. Okres przydatności po otwarciu min. 28 dni. Gramatura min. 50g/m2. pH 3,0-4,0. Wykazujący kompatybilność materiałową ze stalą nierdzewną, polietylenem, aluminium oraz poliwęglanem, potwierdzoną badaniami laboratoryjnymi. Spektrum działania: B  - EN 13727, F (Candida albicans) - EN 13624, Tbc (M.Terrae) - EN 14348, V (Vaccinia, BVDV, Noro, Rota). Skuteczne zgodnie z EN 16615 w czasie do 1min. Przebadane dermatologicznie – możliwość stosowania bez używania rękawic. Wyrób medyczny kl. IIa. Opakowanie typu flow-pack (miękkie) do 100szt. chusteczek.</t>
  </si>
  <si>
    <t>PAKIET 1</t>
  </si>
  <si>
    <t>PAKIET 2</t>
  </si>
  <si>
    <t>PAKIET 3</t>
  </si>
  <si>
    <t>PAKIET 4</t>
  </si>
  <si>
    <t>WYCENIŁA :</t>
  </si>
  <si>
    <t>Beata Poniatowska-Kuć</t>
  </si>
  <si>
    <t>Warszawa 29.12.2016</t>
  </si>
  <si>
    <t>Warszawa 19.03.2018</t>
  </si>
  <si>
    <t>Warszawa 08.04.2019</t>
  </si>
  <si>
    <t>Wartość szacunkowa wyliczona na podstawie sredniej cen z załaczonych ofert .</t>
  </si>
  <si>
    <t xml:space="preserve">Wartość szacunkowa wyliczona na podstawie średniej cen z załączonych ofert </t>
  </si>
  <si>
    <t xml:space="preserve">Wartość szacunkowa wyliczona na podstawie średniej cen z załaczonych ofert. </t>
  </si>
  <si>
    <t xml:space="preserve">Producent </t>
  </si>
  <si>
    <t>Nazwa handlowa / numer katalogowy identyfikujaca/y oferowany produkt</t>
  </si>
  <si>
    <t>Dodatkowe wymagania (jeśli dotyczy):</t>
  </si>
  <si>
    <t>Wymagane dokumenty (jeśli dotyczy):</t>
  </si>
  <si>
    <t xml:space="preserve">   inne: </t>
  </si>
  <si>
    <t>Wymagane próbki (jeśli dotyczy):</t>
  </si>
  <si>
    <t xml:space="preserve">Kryteria oceny ofert: 100% cena </t>
  </si>
  <si>
    <t xml:space="preserve">Osoby do Komisji przetargowej/ użytkownik: </t>
  </si>
  <si>
    <t>Warszawa 25.04.2022</t>
  </si>
  <si>
    <t xml:space="preserve">Zestawienie na 24 miesiące </t>
  </si>
  <si>
    <t>Warszawa 04.05.2022</t>
  </si>
  <si>
    <r>
      <t xml:space="preserve">  dla wyrobów medycznych: </t>
    </r>
    <r>
      <rPr>
        <sz val="11"/>
        <color rgb="FFFF0000"/>
        <rFont val="Calibri"/>
        <family val="2"/>
        <charset val="238"/>
        <scheme val="minor"/>
      </rPr>
      <t>aktualne dokumenty dopuszczające zaoferowane wyroby medyczne do obrotu i używania na terytorium Rzeczypospolitej Polskiej zgodnie z ustawą z dnia 07. kwietnia  2022 r. o wyrobach medycznych</t>
    </r>
  </si>
  <si>
    <r>
      <t xml:space="preserve">  dla wyrobów medycznych: </t>
    </r>
    <r>
      <rPr>
        <sz val="11"/>
        <color rgb="FFFF0000"/>
        <rFont val="Calibri"/>
        <family val="2"/>
        <charset val="238"/>
        <scheme val="minor"/>
      </rPr>
      <t>aktualne dokumenty dopuszczające zaoferowane wyroby medyczne do obrotu i używania na terytorium Rzeczypospolitej Polskiej zgodnie z ustawą z dnia 07 kwietnia  2022 r. o wyrobach medycznych</t>
    </r>
  </si>
  <si>
    <t>znak postępowania PN-163/23/HO</t>
  </si>
  <si>
    <t xml:space="preserve">Załącznik nr 2.14 do SWZ - Przedmiot zamówienia - formularz cenowy </t>
  </si>
  <si>
    <t xml:space="preserve">Uwaga: </t>
  </si>
  <si>
    <t>Niewskazanie producenta lub pełnego oznaczenia oferowanego produktu w sposób stosowany przez producenta i pozwalający jednoznacznie stwierdzić zgodność oferowanego produktu z określonymi w SWZ wymogami, skutkować może odrzuceniem oferty jako niezgodnej z dokumentami zamówienia.</t>
  </si>
  <si>
    <t>UWAGA:</t>
  </si>
  <si>
    <t>1.    Zamawiający zaleca przed podpisaniem, zapisanie dokumentu w formacie .pdf</t>
  </si>
  <si>
    <t>2.    Dokument musi być opatrzony przez osobę lub osoby uprawnione do reprezentowania wykonawcy, kwalifikowanym podpisem elektronicznym i przekazany Zamawiającemu wraz z dokumentem (-ami) potwierdzającymi prawo do reprezentacji Wykonawcy przez osobę podpisującą ofertę.</t>
  </si>
  <si>
    <t>CZĘŚĆ 14</t>
  </si>
  <si>
    <r>
      <rPr>
        <b/>
        <sz val="10"/>
        <color theme="1"/>
        <rFont val="Arial"/>
        <family val="2"/>
        <charset val="238"/>
      </rPr>
      <t>Emulsja  typu RadioCALM</t>
    </r>
    <r>
      <rPr>
        <sz val="10"/>
        <color theme="1"/>
        <rFont val="Arial"/>
        <family val="2"/>
        <charset val="238"/>
      </rPr>
      <t xml:space="preserve">
Zawiera unikalny kompleks RadioCALM łączacy w sobie działanie ceramidów, ektoiny oraz drobnocząsteczkowego kwasu hialuronowego.
Posiada potrójny mechanizm, który chroni skórę i wspiera naturalne mechanizmy regeneracji.
Tworzy na skórze elastyczną powłokę zabezpieczającą ją przed niekorzystnym wpływem czynników zewnętrznych takich jak promieniowanie jonizujące.
Zmniejsza rumień będący wynikiem naświetlania oraz łagodzi podrażnienia.
Chroni skórę przed działaniem wolnych rodników.
Wspiera regenerację naskórka.
Zapobiega utracie wody z naskórka, zwiększa komfort nawilżenia.
Dzięki zawartości ceramidów poprawia funkcjonowanie płaszcza lipidowego skóry oraz natłuszcza skórę
Posiada wygodną formę emulsji w spray ułatwiającą aplikację.
Ma neutralny zapach.     1 op a 75 ml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</si>
</sst>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24" x14ac:knownFonts="1">
    <font>
      <sz val="11"/>
      <color theme="1"/>
      <name val="Calibri"/>
      <family val="2"/>
      <charset val="238"/>
      <scheme val="minor"/>
    </font>
    <font>
      <sz val="12"/>
      <color theme="1"/>
      <name val="Calibri"/>
      <family val="2"/>
      <charset val="238"/>
      <scheme val="minor"/>
    </font>
    <font>
      <b/>
      <i/>
      <sz val="12"/>
      <color theme="1"/>
      <name val="Calibri"/>
      <family val="2"/>
      <charset val="238"/>
      <scheme val="minor"/>
    </font>
    <font>
      <b/>
      <i/>
      <sz val="11"/>
      <color theme="1"/>
      <name val="Calibri"/>
      <family val="2"/>
      <charset val="238"/>
      <scheme val="minor"/>
    </font>
    <font>
      <sz val="8"/>
      <color theme="1"/>
      <name val="Verdana"/>
      <family val="2"/>
      <charset val="238"/>
    </font>
    <font>
      <sz val="8"/>
      <color rgb="FF000000"/>
      <name val="Verdana"/>
      <family val="2"/>
      <charset val="238"/>
    </font>
    <font>
      <sz val="11"/>
      <color theme="1"/>
      <name val="Calibri"/>
      <family val="2"/>
      <charset val="238"/>
      <scheme val="minor"/>
    </font>
    <font>
      <sz val="10"/>
      <color theme="1"/>
      <name val="Arial"/>
      <family val="2"/>
      <charset val="238"/>
    </font>
    <font>
      <b/>
      <sz val="12"/>
      <color theme="1"/>
      <name val="Calibri"/>
      <family val="2"/>
      <charset val="238"/>
      <scheme val="minor"/>
    </font>
    <font>
      <sz val="11"/>
      <color rgb="FFFF0000"/>
      <name val="Calibri"/>
      <family val="2"/>
      <charset val="238"/>
      <scheme val="minor"/>
    </font>
    <font>
      <b/>
      <sz val="10"/>
      <name val="Arial CE"/>
      <charset val="238"/>
    </font>
    <font>
      <sz val="9"/>
      <color rgb="FF000000"/>
      <name val="Times New Roman"/>
      <family val="1"/>
      <charset val="238"/>
    </font>
    <font>
      <sz val="10.5"/>
      <name val="Times New Roman"/>
      <family val="1"/>
      <charset val="238"/>
    </font>
    <font>
      <sz val="10"/>
      <color theme="1"/>
      <name val="Verdana"/>
      <family val="2"/>
      <charset val="238"/>
    </font>
    <font>
      <b/>
      <sz val="12"/>
      <name val="Arial CE"/>
      <charset val="238"/>
    </font>
    <font>
      <sz val="14"/>
      <color theme="1"/>
      <name val="Calibri"/>
      <family val="2"/>
      <charset val="238"/>
      <scheme val="minor"/>
    </font>
    <font>
      <b/>
      <i/>
      <sz val="14"/>
      <color theme="1"/>
      <name val="Calibri"/>
      <family val="2"/>
      <charset val="238"/>
      <scheme val="minor"/>
    </font>
    <font>
      <b/>
      <sz val="11"/>
      <name val="Arial CE"/>
      <charset val="238"/>
    </font>
    <font>
      <b/>
      <sz val="10"/>
      <color theme="1"/>
      <name val="Arial"/>
      <family val="2"/>
      <charset val="238"/>
    </font>
    <font>
      <b/>
      <sz val="9"/>
      <color rgb="FF000000"/>
      <name val="Arial"/>
      <family val="2"/>
      <charset val="238"/>
    </font>
    <font>
      <sz val="9"/>
      <name val="Arial"/>
      <family val="2"/>
      <charset val="238"/>
    </font>
    <font>
      <b/>
      <sz val="9"/>
      <name val="Arial"/>
      <family val="2"/>
      <charset val="238"/>
    </font>
    <font>
      <sz val="9"/>
      <color rgb="FF000000"/>
      <name val="Arial"/>
      <family val="2"/>
      <charset val="238"/>
    </font>
    <font>
      <sz val="9"/>
      <color rgb="FFFF0000"/>
      <name val="Arial"/>
      <family val="2"/>
      <charset val="23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114">
    <xf numFmtId="0" fontId="0" fillId="0" borderId="0" xfId="0"/>
    <xf numFmtId="0" fontId="0" fillId="0" borderId="0" xfId="0" applyAlignment="1">
      <alignment horizontal="center"/>
    </xf>
    <xf numFmtId="0" fontId="0" fillId="0" borderId="0" xfId="0" applyBorder="1" applyAlignment="1">
      <alignment horizontal="center"/>
    </xf>
    <xf numFmtId="0" fontId="1" fillId="0" borderId="0" xfId="0" applyFont="1"/>
    <xf numFmtId="0" fontId="1" fillId="0" borderId="0" xfId="0" applyFont="1" applyBorder="1"/>
    <xf numFmtId="0" fontId="1" fillId="0" borderId="0" xfId="0" applyFont="1" applyBorder="1" applyAlignment="1">
      <alignment horizontal="center"/>
    </xf>
    <xf numFmtId="0" fontId="1" fillId="0" borderId="7" xfId="0" applyFont="1" applyBorder="1" applyAlignment="1">
      <alignment horizontal="center"/>
    </xf>
    <xf numFmtId="0" fontId="0" fillId="0" borderId="7" xfId="0" applyBorder="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3" fillId="0" borderId="2" xfId="0" applyFont="1" applyBorder="1" applyAlignment="1">
      <alignment horizontal="center" wrapText="1"/>
    </xf>
    <xf numFmtId="0" fontId="1" fillId="0" borderId="4" xfId="0" applyFont="1" applyBorder="1" applyAlignment="1">
      <alignment horizontal="center"/>
    </xf>
    <xf numFmtId="0" fontId="3" fillId="0" borderId="0" xfId="0" applyFont="1"/>
    <xf numFmtId="0" fontId="3" fillId="0" borderId="0" xfId="0" applyFont="1" applyAlignment="1">
      <alignment horizontal="center"/>
    </xf>
    <xf numFmtId="0" fontId="1" fillId="0" borderId="6" xfId="0" applyFont="1" applyBorder="1" applyAlignment="1">
      <alignment horizontal="center"/>
    </xf>
    <xf numFmtId="0" fontId="1" fillId="0" borderId="10" xfId="0" applyFont="1" applyBorder="1" applyAlignment="1">
      <alignment horizontal="center"/>
    </xf>
    <xf numFmtId="0" fontId="4" fillId="0" borderId="4" xfId="0" applyFont="1" applyBorder="1" applyAlignment="1">
      <alignment wrapText="1"/>
    </xf>
    <xf numFmtId="0" fontId="5" fillId="0" borderId="4" xfId="0" applyFont="1" applyBorder="1" applyAlignment="1">
      <alignment wrapText="1"/>
    </xf>
    <xf numFmtId="0" fontId="4" fillId="0" borderId="7" xfId="0" applyFont="1" applyBorder="1" applyAlignment="1">
      <alignment wrapText="1"/>
    </xf>
    <xf numFmtId="0" fontId="5" fillId="0" borderId="7" xfId="0" applyFont="1" applyBorder="1" applyAlignment="1">
      <alignment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3" fillId="0" borderId="15" xfId="0" applyFont="1" applyBorder="1" applyAlignment="1">
      <alignment horizontal="center" wrapText="1"/>
    </xf>
    <xf numFmtId="0" fontId="1" fillId="0" borderId="17" xfId="0" applyFont="1" applyBorder="1" applyAlignment="1">
      <alignment horizontal="center"/>
    </xf>
    <xf numFmtId="0" fontId="5" fillId="0" borderId="11" xfId="0" applyFont="1" applyBorder="1" applyAlignment="1">
      <alignment wrapText="1"/>
    </xf>
    <xf numFmtId="0" fontId="0" fillId="0" borderId="11" xfId="0" applyBorder="1" applyAlignment="1">
      <alignment horizontal="center"/>
    </xf>
    <xf numFmtId="9" fontId="0" fillId="0" borderId="2" xfId="0" applyNumberFormat="1" applyBorder="1" applyAlignment="1">
      <alignment horizontal="center"/>
    </xf>
    <xf numFmtId="43" fontId="0" fillId="0" borderId="0" xfId="1" applyFont="1"/>
    <xf numFmtId="43" fontId="0" fillId="0" borderId="0" xfId="1" applyFont="1" applyBorder="1"/>
    <xf numFmtId="43" fontId="3" fillId="0" borderId="2" xfId="1" applyFont="1" applyBorder="1" applyAlignment="1">
      <alignment horizontal="center" wrapText="1"/>
    </xf>
    <xf numFmtId="43" fontId="3" fillId="0" borderId="0" xfId="1" applyFont="1"/>
    <xf numFmtId="43" fontId="3" fillId="0" borderId="3" xfId="1" applyFont="1" applyBorder="1" applyAlignment="1">
      <alignment horizontal="center" wrapText="1"/>
    </xf>
    <xf numFmtId="0" fontId="1" fillId="0" borderId="11" xfId="0" applyFont="1" applyBorder="1" applyAlignment="1">
      <alignment horizontal="center"/>
    </xf>
    <xf numFmtId="9" fontId="0" fillId="0" borderId="11" xfId="0" applyNumberFormat="1" applyBorder="1" applyAlignment="1">
      <alignment horizontal="center"/>
    </xf>
    <xf numFmtId="9" fontId="0" fillId="0" borderId="7" xfId="0" applyNumberFormat="1" applyBorder="1" applyAlignment="1">
      <alignment horizontal="center"/>
    </xf>
    <xf numFmtId="9" fontId="0" fillId="0" borderId="4" xfId="0" applyNumberFormat="1" applyBorder="1" applyAlignment="1">
      <alignment horizontal="center"/>
    </xf>
    <xf numFmtId="0" fontId="1" fillId="0" borderId="20" xfId="0" applyFont="1" applyBorder="1" applyAlignment="1">
      <alignment horizontal="center"/>
    </xf>
    <xf numFmtId="0" fontId="4" fillId="0" borderId="21" xfId="0" applyFont="1" applyBorder="1" applyAlignment="1">
      <alignment wrapText="1"/>
    </xf>
    <xf numFmtId="0" fontId="5" fillId="0" borderId="21" xfId="0" applyFont="1" applyBorder="1" applyAlignment="1">
      <alignment wrapText="1"/>
    </xf>
    <xf numFmtId="0" fontId="1" fillId="0" borderId="21" xfId="0" applyFont="1" applyBorder="1" applyAlignment="1">
      <alignment horizontal="center"/>
    </xf>
    <xf numFmtId="0" fontId="0" fillId="0" borderId="21" xfId="0" applyBorder="1" applyAlignment="1">
      <alignment horizontal="center"/>
    </xf>
    <xf numFmtId="0" fontId="5" fillId="0" borderId="2" xfId="0" applyFont="1" applyBorder="1" applyAlignment="1">
      <alignment horizontal="center" wrapText="1"/>
    </xf>
    <xf numFmtId="43" fontId="0" fillId="0" borderId="11" xfId="1" applyFont="1" applyBorder="1" applyAlignment="1">
      <alignment horizontal="center"/>
    </xf>
    <xf numFmtId="43" fontId="0" fillId="0" borderId="2" xfId="1" applyFont="1" applyBorder="1" applyAlignment="1">
      <alignment horizontal="center"/>
    </xf>
    <xf numFmtId="43" fontId="0" fillId="0" borderId="7" xfId="1" applyFont="1" applyBorder="1" applyAlignment="1">
      <alignment horizontal="center"/>
    </xf>
    <xf numFmtId="43" fontId="0" fillId="0" borderId="9" xfId="1" applyFont="1" applyBorder="1" applyAlignment="1">
      <alignment horizontal="center"/>
    </xf>
    <xf numFmtId="43" fontId="0" fillId="0" borderId="5" xfId="1" applyFont="1" applyBorder="1" applyAlignment="1">
      <alignment horizontal="center"/>
    </xf>
    <xf numFmtId="43" fontId="0" fillId="0" borderId="4" xfId="1" applyFont="1" applyBorder="1" applyAlignment="1">
      <alignment horizontal="center"/>
    </xf>
    <xf numFmtId="9" fontId="0" fillId="0" borderId="21" xfId="0" applyNumberFormat="1" applyBorder="1" applyAlignment="1">
      <alignment horizontal="center"/>
    </xf>
    <xf numFmtId="43" fontId="3" fillId="0" borderId="15" xfId="1" applyFont="1" applyBorder="1" applyAlignment="1">
      <alignment horizontal="center" wrapText="1"/>
    </xf>
    <xf numFmtId="43" fontId="0" fillId="0" borderId="21" xfId="1" applyFont="1" applyBorder="1" applyAlignment="1">
      <alignment horizontal="center"/>
    </xf>
    <xf numFmtId="43" fontId="3" fillId="0" borderId="16" xfId="1" applyFont="1" applyBorder="1" applyAlignment="1">
      <alignment horizontal="center" wrapText="1"/>
    </xf>
    <xf numFmtId="43" fontId="0" fillId="0" borderId="22" xfId="1" applyFont="1" applyBorder="1" applyAlignment="1">
      <alignment horizontal="center"/>
    </xf>
    <xf numFmtId="43" fontId="3" fillId="0" borderId="0" xfId="1" applyFont="1" applyAlignment="1">
      <alignment horizontal="center"/>
    </xf>
    <xf numFmtId="0" fontId="8" fillId="0" borderId="0" xfId="0" applyFont="1" applyBorder="1"/>
    <xf numFmtId="0" fontId="1" fillId="0" borderId="17" xfId="0" applyFont="1" applyBorder="1" applyAlignment="1">
      <alignment horizontal="center" vertical="center"/>
    </xf>
    <xf numFmtId="0" fontId="5" fillId="0" borderId="11" xfId="0" applyFont="1" applyBorder="1" applyAlignment="1">
      <alignment vertical="center" wrapText="1"/>
    </xf>
    <xf numFmtId="0" fontId="1" fillId="0" borderId="11" xfId="0" applyFont="1" applyBorder="1" applyAlignment="1">
      <alignment horizontal="center" vertical="center"/>
    </xf>
    <xf numFmtId="0" fontId="0" fillId="0" borderId="11" xfId="0" applyBorder="1" applyAlignment="1">
      <alignment horizontal="center" vertical="center"/>
    </xf>
    <xf numFmtId="43" fontId="0" fillId="0" borderId="11" xfId="1" applyFont="1" applyBorder="1" applyAlignment="1">
      <alignment horizontal="center" vertical="center"/>
    </xf>
    <xf numFmtId="9" fontId="0" fillId="0" borderId="11" xfId="0" applyNumberFormat="1" applyBorder="1" applyAlignment="1">
      <alignment horizontal="center" vertical="center"/>
    </xf>
    <xf numFmtId="43" fontId="0" fillId="0" borderId="12" xfId="1" applyFont="1" applyBorder="1" applyAlignment="1">
      <alignment horizontal="center" vertical="center"/>
    </xf>
    <xf numFmtId="0" fontId="4" fillId="0" borderId="8" xfId="0" applyFont="1" applyBorder="1" applyAlignment="1">
      <alignment horizontal="center" wrapText="1"/>
    </xf>
    <xf numFmtId="0" fontId="4" fillId="0" borderId="18" xfId="0" applyFont="1" applyBorder="1" applyAlignment="1">
      <alignment horizontal="center" vertical="top" wrapText="1"/>
    </xf>
    <xf numFmtId="0" fontId="5" fillId="0" borderId="11" xfId="0" applyFont="1" applyBorder="1" applyAlignment="1">
      <alignment horizontal="center" vertical="center" wrapText="1"/>
    </xf>
    <xf numFmtId="43" fontId="3" fillId="0" borderId="19" xfId="1" applyFont="1" applyBorder="1" applyAlignment="1">
      <alignment horizontal="center" wrapText="1"/>
    </xf>
    <xf numFmtId="43" fontId="0" fillId="0" borderId="19" xfId="1" applyFont="1" applyBorder="1" applyAlignment="1">
      <alignment horizontal="center"/>
    </xf>
    <xf numFmtId="0" fontId="10" fillId="0" borderId="2" xfId="0" applyFont="1" applyBorder="1"/>
    <xf numFmtId="0" fontId="10" fillId="0" borderId="3" xfId="0" applyFont="1" applyBorder="1" applyAlignment="1">
      <alignment wrapText="1"/>
    </xf>
    <xf numFmtId="0" fontId="0" fillId="0" borderId="4" xfId="0" applyBorder="1"/>
    <xf numFmtId="0" fontId="0" fillId="0" borderId="5" xfId="0" applyBorder="1"/>
    <xf numFmtId="0" fontId="11" fillId="0" borderId="0" xfId="0" applyFont="1"/>
    <xf numFmtId="43" fontId="10" fillId="0" borderId="0" xfId="1" applyFont="1"/>
    <xf numFmtId="0" fontId="12" fillId="0" borderId="0" xfId="0" applyFont="1" applyAlignment="1">
      <alignment horizontal="justify" vertical="center"/>
    </xf>
    <xf numFmtId="0" fontId="7" fillId="0" borderId="11" xfId="0" applyFont="1" applyBorder="1" applyAlignment="1">
      <alignment wrapText="1"/>
    </xf>
    <xf numFmtId="0" fontId="0" fillId="0" borderId="11" xfId="0" applyBorder="1"/>
    <xf numFmtId="0" fontId="0" fillId="0" borderId="12" xfId="0" applyBorder="1"/>
    <xf numFmtId="0" fontId="13" fillId="0" borderId="13" xfId="0" applyFont="1" applyBorder="1" applyAlignment="1">
      <alignment wrapText="1"/>
    </xf>
    <xf numFmtId="0" fontId="1" fillId="0" borderId="0" xfId="0" applyFont="1" applyBorder="1" applyAlignment="1">
      <alignment horizont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1" fillId="0" borderId="0" xfId="0" applyFont="1" applyAlignment="1">
      <alignment horizontal="center"/>
    </xf>
    <xf numFmtId="43" fontId="1" fillId="0" borderId="0" xfId="1" applyFont="1"/>
    <xf numFmtId="43" fontId="2" fillId="2" borderId="2" xfId="1" applyFont="1" applyFill="1" applyBorder="1" applyAlignment="1">
      <alignment horizontal="center" wrapText="1"/>
    </xf>
    <xf numFmtId="43" fontId="2" fillId="2" borderId="19" xfId="1" applyFont="1" applyFill="1" applyBorder="1" applyAlignment="1">
      <alignment horizontal="center" wrapText="1"/>
    </xf>
    <xf numFmtId="0" fontId="14" fillId="2" borderId="2" xfId="0" applyFont="1" applyFill="1" applyBorder="1"/>
    <xf numFmtId="0" fontId="2" fillId="0" borderId="0" xfId="0" applyFont="1"/>
    <xf numFmtId="0" fontId="2" fillId="0" borderId="0" xfId="0" applyFont="1" applyAlignment="1">
      <alignment horizontal="center"/>
    </xf>
    <xf numFmtId="0" fontId="1" fillId="0" borderId="1" xfId="0" applyFont="1" applyBorder="1" applyAlignment="1">
      <alignment horizontal="center" vertical="center"/>
    </xf>
    <xf numFmtId="0" fontId="16" fillId="0" borderId="0" xfId="0" applyFont="1" applyAlignment="1">
      <alignment horizontal="center"/>
    </xf>
    <xf numFmtId="0" fontId="17" fillId="2" borderId="3" xfId="0" applyFont="1" applyFill="1" applyBorder="1" applyAlignment="1">
      <alignment wrapText="1"/>
    </xf>
    <xf numFmtId="0" fontId="7" fillId="0" borderId="13" xfId="0" applyFont="1" applyBorder="1" applyAlignment="1">
      <alignment wrapText="1"/>
    </xf>
    <xf numFmtId="0" fontId="15" fillId="0" borderId="2" xfId="0" applyFont="1" applyBorder="1" applyAlignment="1">
      <alignment horizontal="center" vertical="center"/>
    </xf>
    <xf numFmtId="43" fontId="15" fillId="0" borderId="2" xfId="1" applyFont="1" applyBorder="1" applyAlignment="1">
      <alignment horizontal="center" vertical="center"/>
    </xf>
    <xf numFmtId="9" fontId="15" fillId="0" borderId="2" xfId="0" applyNumberFormat="1" applyFont="1" applyBorder="1" applyAlignment="1">
      <alignment horizontal="center" vertical="center"/>
    </xf>
    <xf numFmtId="43" fontId="15" fillId="0" borderId="19" xfId="1"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43" fontId="16" fillId="0" borderId="23" xfId="1" applyFont="1" applyBorder="1"/>
    <xf numFmtId="0" fontId="19" fillId="0" borderId="0" xfId="0" applyFont="1"/>
    <xf numFmtId="0" fontId="20" fillId="0" borderId="0" xfId="0" applyFont="1"/>
    <xf numFmtId="43" fontId="20" fillId="0" borderId="0" xfId="1" applyFont="1"/>
    <xf numFmtId="43" fontId="21" fillId="0" borderId="0" xfId="1" applyFont="1"/>
    <xf numFmtId="0" fontId="23" fillId="0" borderId="0" xfId="0" applyFont="1"/>
    <xf numFmtId="43" fontId="23" fillId="0" borderId="0" xfId="1" applyFont="1"/>
    <xf numFmtId="0" fontId="0" fillId="0" borderId="0" xfId="0" applyAlignment="1">
      <alignment horizontal="center" wrapText="1"/>
    </xf>
    <xf numFmtId="0" fontId="1" fillId="0" borderId="0" xfId="0" applyFont="1" applyBorder="1" applyAlignment="1">
      <alignment horizontal="center"/>
    </xf>
    <xf numFmtId="0" fontId="1" fillId="0" borderId="8" xfId="0" applyFont="1" applyBorder="1" applyAlignment="1">
      <alignment horizontal="center"/>
    </xf>
    <xf numFmtId="0" fontId="22" fillId="0" borderId="0" xfId="0" applyFont="1" applyAlignment="1">
      <alignment horizontal="left" vertical="center" wrapText="1"/>
    </xf>
    <xf numFmtId="0" fontId="23" fillId="0" borderId="0" xfId="0" applyFont="1" applyAlignment="1">
      <alignment horizontal="left" wrapText="1"/>
    </xf>
  </cellXfs>
  <cellStyles count="2">
    <cellStyle name="Dziesiętny" xfId="1" builtinId="3"/>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sqref="A1:XFD1048576"/>
    </sheetView>
  </sheetViews>
  <sheetFormatPr defaultRowHeight="15" x14ac:dyDescent="0.25"/>
  <cols>
    <col min="1" max="1" width="4" customWidth="1"/>
    <col min="2" max="2" width="65.7109375" customWidth="1"/>
    <col min="3" max="3" width="4.7109375" style="1" customWidth="1"/>
    <col min="4" max="4" width="6.7109375" customWidth="1"/>
    <col min="5" max="5" width="9" customWidth="1"/>
    <col min="6" max="6" width="13.5703125" style="31" customWidth="1"/>
    <col min="7" max="7" width="7.85546875" style="1" customWidth="1"/>
    <col min="8" max="8" width="14.28515625" style="31" customWidth="1"/>
    <col min="9" max="9" width="13.5703125" customWidth="1"/>
    <col min="11" max="11" width="11.28515625" bestFit="1" customWidth="1"/>
  </cols>
  <sheetData>
    <row r="1" spans="1:8" ht="15.75" x14ac:dyDescent="0.25">
      <c r="A1" s="4"/>
      <c r="B1" s="4"/>
      <c r="C1" s="5"/>
      <c r="D1" s="3"/>
    </row>
    <row r="2" spans="1:8" ht="16.5" thickBot="1" x14ac:dyDescent="0.3">
      <c r="A2" s="4"/>
      <c r="B2" s="58" t="s">
        <v>28</v>
      </c>
      <c r="C2" s="5"/>
      <c r="D2" s="3"/>
      <c r="F2" s="32"/>
      <c r="G2" s="2"/>
      <c r="H2" s="32"/>
    </row>
    <row r="3" spans="1:8" ht="42.75" customHeight="1" thickBot="1" x14ac:dyDescent="0.3">
      <c r="A3" s="24" t="s">
        <v>0</v>
      </c>
      <c r="B3" s="25" t="s">
        <v>3</v>
      </c>
      <c r="C3" s="25" t="s">
        <v>4</v>
      </c>
      <c r="D3" s="25" t="s">
        <v>5</v>
      </c>
      <c r="E3" s="26" t="s">
        <v>6</v>
      </c>
      <c r="F3" s="53" t="s">
        <v>7</v>
      </c>
      <c r="G3" s="26" t="s">
        <v>8</v>
      </c>
      <c r="H3" s="55" t="s">
        <v>9</v>
      </c>
    </row>
    <row r="4" spans="1:8" ht="127.5" customHeight="1" x14ac:dyDescent="0.25">
      <c r="A4" s="40" t="s">
        <v>1</v>
      </c>
      <c r="B4" s="41" t="s">
        <v>11</v>
      </c>
      <c r="C4" s="43" t="s">
        <v>12</v>
      </c>
      <c r="D4" s="43">
        <v>20000</v>
      </c>
      <c r="E4" s="44">
        <v>10.95</v>
      </c>
      <c r="F4" s="54">
        <f>D4*E5</f>
        <v>229000</v>
      </c>
      <c r="G4" s="52">
        <v>0.08</v>
      </c>
      <c r="H4" s="56">
        <f>F4*1.08</f>
        <v>247320.00000000003</v>
      </c>
    </row>
    <row r="5" spans="1:8" ht="120" customHeight="1" thickBot="1" x14ac:dyDescent="0.3">
      <c r="A5" s="19" t="s">
        <v>2</v>
      </c>
      <c r="B5" s="20" t="s">
        <v>10</v>
      </c>
      <c r="C5" s="15" t="s">
        <v>12</v>
      </c>
      <c r="D5" s="15">
        <v>9000</v>
      </c>
      <c r="E5" s="10">
        <v>11.45</v>
      </c>
      <c r="F5" s="51">
        <f>D5*E5</f>
        <v>103050</v>
      </c>
      <c r="G5" s="39">
        <v>0.08</v>
      </c>
      <c r="H5" s="50">
        <f>F5*1.08</f>
        <v>111294.00000000001</v>
      </c>
    </row>
    <row r="6" spans="1:8" x14ac:dyDescent="0.25">
      <c r="A6" s="16"/>
      <c r="B6" s="16" t="s">
        <v>20</v>
      </c>
      <c r="C6" s="17"/>
      <c r="D6" s="16"/>
      <c r="E6" s="16"/>
      <c r="F6" s="34">
        <f>SUM(F4:F5)</f>
        <v>332050</v>
      </c>
      <c r="G6" s="17"/>
      <c r="H6" s="34">
        <f>SUM(H4:H5)</f>
        <v>358614.00000000006</v>
      </c>
    </row>
    <row r="13" spans="1:8" x14ac:dyDescent="0.25">
      <c r="B13" t="s">
        <v>32</v>
      </c>
    </row>
    <row r="14" spans="1:8" x14ac:dyDescent="0.25">
      <c r="B14" t="s">
        <v>33</v>
      </c>
    </row>
    <row r="15" spans="1:8" x14ac:dyDescent="0.25">
      <c r="B15" t="s">
        <v>34</v>
      </c>
    </row>
  </sheetData>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topLeftCell="B7" zoomScaleNormal="100" workbookViewId="0">
      <selection activeCell="B7" sqref="B7"/>
    </sheetView>
  </sheetViews>
  <sheetFormatPr defaultRowHeight="15" x14ac:dyDescent="0.25"/>
  <cols>
    <col min="1" max="1" width="4.42578125" customWidth="1"/>
    <col min="2" max="2" width="81" customWidth="1"/>
    <col min="3" max="3" width="6.140625" style="1" customWidth="1"/>
    <col min="4" max="4" width="7.28515625" customWidth="1"/>
    <col min="5" max="5" width="9.85546875" customWidth="1"/>
    <col min="6" max="6" width="16" style="31" customWidth="1"/>
    <col min="7" max="7" width="7.85546875" style="1" customWidth="1"/>
    <col min="8" max="8" width="17" style="31" customWidth="1"/>
    <col min="9" max="9" width="13.5703125" customWidth="1"/>
    <col min="10" max="10" width="24.7109375" customWidth="1"/>
    <col min="11" max="11" width="11.28515625" bestFit="1" customWidth="1"/>
  </cols>
  <sheetData>
    <row r="1" spans="1:10" x14ac:dyDescent="0.25">
      <c r="B1" t="s">
        <v>54</v>
      </c>
      <c r="C1"/>
    </row>
    <row r="2" spans="1:10" x14ac:dyDescent="0.25">
      <c r="B2" t="s">
        <v>53</v>
      </c>
      <c r="C2"/>
    </row>
    <row r="3" spans="1:10" ht="15.75" x14ac:dyDescent="0.25">
      <c r="A3" s="4"/>
      <c r="B3" s="4"/>
      <c r="C3" s="82"/>
      <c r="D3" s="3"/>
      <c r="E3" s="3"/>
      <c r="F3" s="86"/>
      <c r="G3" s="85"/>
      <c r="H3" s="86"/>
      <c r="I3" s="3"/>
      <c r="J3" s="3"/>
    </row>
    <row r="4" spans="1:10" ht="16.5" thickBot="1" x14ac:dyDescent="0.3">
      <c r="A4" s="111"/>
      <c r="B4" s="111"/>
      <c r="C4" s="111"/>
      <c r="D4" s="111"/>
      <c r="E4" s="111"/>
      <c r="F4" s="111"/>
      <c r="G4" s="111"/>
      <c r="H4" s="111"/>
      <c r="I4" s="111"/>
      <c r="J4" s="111"/>
    </row>
    <row r="5" spans="1:10" ht="16.5" thickBot="1" x14ac:dyDescent="0.3">
      <c r="B5" s="90" t="s">
        <v>60</v>
      </c>
    </row>
    <row r="6" spans="1:10" ht="77.25" customHeight="1" thickBot="1" x14ac:dyDescent="0.3">
      <c r="A6" s="83" t="s">
        <v>0</v>
      </c>
      <c r="B6" s="84" t="s">
        <v>3</v>
      </c>
      <c r="C6" s="84" t="s">
        <v>4</v>
      </c>
      <c r="D6" s="84" t="s">
        <v>5</v>
      </c>
      <c r="E6" s="84" t="s">
        <v>6</v>
      </c>
      <c r="F6" s="87" t="s">
        <v>7</v>
      </c>
      <c r="G6" s="84" t="s">
        <v>8</v>
      </c>
      <c r="H6" s="88" t="s">
        <v>9</v>
      </c>
      <c r="I6" s="89" t="s">
        <v>40</v>
      </c>
      <c r="J6" s="94" t="s">
        <v>41</v>
      </c>
    </row>
    <row r="7" spans="1:10" ht="295.5" customHeight="1" thickBot="1" x14ac:dyDescent="0.3">
      <c r="A7" s="92" t="s">
        <v>1</v>
      </c>
      <c r="B7" s="95" t="s">
        <v>61</v>
      </c>
      <c r="C7" s="96" t="s">
        <v>18</v>
      </c>
      <c r="D7" s="96">
        <v>120</v>
      </c>
      <c r="E7" s="96"/>
      <c r="F7" s="97"/>
      <c r="G7" s="98"/>
      <c r="H7" s="99"/>
      <c r="I7" s="100"/>
      <c r="J7" s="101"/>
    </row>
    <row r="8" spans="1:10" ht="19.5" thickBot="1" x14ac:dyDescent="0.35">
      <c r="A8" s="90"/>
      <c r="B8" s="90" t="s">
        <v>20</v>
      </c>
      <c r="C8" s="91"/>
      <c r="D8" s="90"/>
      <c r="E8" s="90"/>
      <c r="F8" s="102">
        <f>SUM(F7)</f>
        <v>0</v>
      </c>
      <c r="G8" s="93"/>
      <c r="H8" s="102">
        <f>SUM(H7)</f>
        <v>0</v>
      </c>
      <c r="I8" s="3"/>
      <c r="J8" s="3"/>
    </row>
    <row r="9" spans="1:10" ht="15.75" x14ac:dyDescent="0.25">
      <c r="A9" s="3"/>
      <c r="B9" s="3"/>
      <c r="C9" s="85"/>
      <c r="D9" s="3"/>
      <c r="E9" s="3"/>
      <c r="F9" s="86"/>
      <c r="G9" s="85"/>
      <c r="H9" s="86"/>
      <c r="I9" s="3"/>
      <c r="J9" s="3"/>
    </row>
    <row r="10" spans="1:10" ht="15.75" x14ac:dyDescent="0.25">
      <c r="A10" s="3"/>
      <c r="B10" s="3"/>
      <c r="C10" s="85"/>
      <c r="D10" s="3"/>
      <c r="E10" s="3"/>
      <c r="F10" s="86"/>
      <c r="G10" s="85"/>
      <c r="H10" s="86"/>
      <c r="I10" s="3"/>
      <c r="J10" s="3"/>
    </row>
    <row r="11" spans="1:10" ht="15.75" x14ac:dyDescent="0.25">
      <c r="A11" s="3"/>
      <c r="B11" s="103" t="s">
        <v>55</v>
      </c>
      <c r="C11" s="104"/>
      <c r="D11" s="104"/>
      <c r="E11" s="105"/>
      <c r="F11" s="106"/>
      <c r="G11" s="106"/>
      <c r="H11" s="106"/>
      <c r="I11" s="3"/>
      <c r="J11" s="3"/>
    </row>
    <row r="12" spans="1:10" ht="35.25" customHeight="1" x14ac:dyDescent="0.25">
      <c r="A12" s="3"/>
      <c r="B12" s="112" t="s">
        <v>56</v>
      </c>
      <c r="C12" s="112"/>
      <c r="D12" s="112"/>
      <c r="E12" s="112"/>
      <c r="F12" s="112"/>
      <c r="G12" s="112"/>
      <c r="H12" s="112"/>
      <c r="I12" s="3"/>
      <c r="J12" s="3"/>
    </row>
    <row r="13" spans="1:10" ht="15.75" x14ac:dyDescent="0.25">
      <c r="A13" s="3"/>
      <c r="B13" s="3"/>
      <c r="C13" s="3"/>
      <c r="D13" s="3"/>
      <c r="E13" s="86"/>
      <c r="F13" s="86"/>
      <c r="G13" s="86"/>
      <c r="H13" s="86"/>
      <c r="I13" s="3"/>
      <c r="J13" s="3"/>
    </row>
    <row r="14" spans="1:10" ht="44.25" customHeight="1" x14ac:dyDescent="0.25">
      <c r="A14" s="3"/>
      <c r="B14" s="3"/>
      <c r="C14" s="85"/>
      <c r="D14" s="3"/>
      <c r="E14" s="3"/>
      <c r="F14" s="86"/>
      <c r="G14" s="85"/>
      <c r="H14" s="86"/>
      <c r="I14" s="3"/>
      <c r="J14" s="3"/>
    </row>
    <row r="15" spans="1:10" ht="44.25" customHeight="1" x14ac:dyDescent="0.25">
      <c r="B15" s="107" t="s">
        <v>57</v>
      </c>
      <c r="C15" s="107"/>
      <c r="D15" s="107"/>
      <c r="E15" s="108"/>
    </row>
    <row r="16" spans="1:10" ht="44.25" customHeight="1" x14ac:dyDescent="0.25">
      <c r="B16" s="107" t="s">
        <v>58</v>
      </c>
      <c r="C16" s="107"/>
      <c r="D16" s="107"/>
      <c r="E16" s="108"/>
    </row>
    <row r="17" spans="2:5" ht="44.25" customHeight="1" x14ac:dyDescent="0.25">
      <c r="B17" s="113" t="s">
        <v>59</v>
      </c>
      <c r="C17" s="113"/>
      <c r="D17" s="113"/>
      <c r="E17" s="113"/>
    </row>
    <row r="18" spans="2:5" ht="44.25" customHeight="1" x14ac:dyDescent="0.25"/>
    <row r="19" spans="2:5" ht="44.25" customHeight="1" x14ac:dyDescent="0.25"/>
    <row r="20" spans="2:5" ht="44.25" customHeight="1" x14ac:dyDescent="0.25"/>
    <row r="21" spans="2:5" ht="44.25" customHeight="1" x14ac:dyDescent="0.25"/>
    <row r="22" spans="2:5" ht="44.25" customHeight="1" x14ac:dyDescent="0.25"/>
  </sheetData>
  <mergeCells count="3">
    <mergeCell ref="A4:J4"/>
    <mergeCell ref="B12:H12"/>
    <mergeCell ref="B17:E17"/>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B23" sqref="B23"/>
    </sheetView>
  </sheetViews>
  <sheetFormatPr defaultRowHeight="15" x14ac:dyDescent="0.25"/>
  <cols>
    <col min="1" max="1" width="3.5703125" customWidth="1"/>
    <col min="2" max="2" width="64.7109375" customWidth="1"/>
    <col min="3" max="3" width="8.42578125" style="1" customWidth="1"/>
    <col min="4" max="4" width="9.7109375" customWidth="1"/>
    <col min="5" max="5" width="8.140625" customWidth="1"/>
    <col min="6" max="6" width="14" style="31" customWidth="1"/>
    <col min="7" max="7" width="7.85546875" style="1" customWidth="1"/>
    <col min="8" max="8" width="14.28515625" style="31" customWidth="1"/>
    <col min="9" max="9" width="13.5703125" customWidth="1"/>
    <col min="11" max="11" width="11.28515625" bestFit="1" customWidth="1"/>
  </cols>
  <sheetData>
    <row r="1" spans="1:8" ht="15.75" x14ac:dyDescent="0.25">
      <c r="A1" s="4"/>
      <c r="B1" s="4"/>
      <c r="C1" s="5"/>
      <c r="D1" s="3"/>
    </row>
    <row r="2" spans="1:8" ht="16.5" thickBot="1" x14ac:dyDescent="0.3">
      <c r="A2" s="4"/>
      <c r="B2" s="58" t="s">
        <v>29</v>
      </c>
      <c r="C2" s="5"/>
      <c r="D2" s="3"/>
      <c r="F2" s="32"/>
      <c r="G2" s="2"/>
      <c r="H2" s="32"/>
    </row>
    <row r="3" spans="1:8" ht="59.25" customHeight="1" thickBot="1" x14ac:dyDescent="0.3">
      <c r="A3" s="12" t="s">
        <v>0</v>
      </c>
      <c r="B3" s="13" t="s">
        <v>3</v>
      </c>
      <c r="C3" s="13" t="s">
        <v>4</v>
      </c>
      <c r="D3" s="13" t="s">
        <v>5</v>
      </c>
      <c r="E3" s="14" t="s">
        <v>6</v>
      </c>
      <c r="F3" s="33" t="s">
        <v>7</v>
      </c>
      <c r="G3" s="14" t="s">
        <v>8</v>
      </c>
      <c r="H3" s="35" t="s">
        <v>9</v>
      </c>
    </row>
    <row r="4" spans="1:8" ht="135" customHeight="1" x14ac:dyDescent="0.25">
      <c r="A4" s="18" t="s">
        <v>1</v>
      </c>
      <c r="B4" s="22" t="s">
        <v>13</v>
      </c>
      <c r="C4" s="23" t="s">
        <v>15</v>
      </c>
      <c r="D4" s="6">
        <v>295000</v>
      </c>
      <c r="E4" s="7">
        <v>0.18</v>
      </c>
      <c r="F4" s="48">
        <f>D4*E4</f>
        <v>53100</v>
      </c>
      <c r="G4" s="38">
        <v>0.08</v>
      </c>
      <c r="H4" s="49">
        <f>F4*1.08</f>
        <v>57348.000000000007</v>
      </c>
    </row>
    <row r="5" spans="1:8" ht="45.75" customHeight="1" thickBot="1" x14ac:dyDescent="0.3">
      <c r="A5" s="19" t="s">
        <v>2</v>
      </c>
      <c r="B5" s="20" t="s">
        <v>14</v>
      </c>
      <c r="C5" s="21" t="s">
        <v>15</v>
      </c>
      <c r="D5" s="15">
        <v>2100000</v>
      </c>
      <c r="E5" s="10">
        <v>0.125</v>
      </c>
      <c r="F5" s="46">
        <f>D5*E5</f>
        <v>262500</v>
      </c>
      <c r="G5" s="37">
        <v>0.08</v>
      </c>
      <c r="H5" s="50">
        <f>F5*1.08</f>
        <v>283500</v>
      </c>
    </row>
    <row r="6" spans="1:8" x14ac:dyDescent="0.25">
      <c r="A6" s="16"/>
      <c r="B6" s="16" t="s">
        <v>20</v>
      </c>
      <c r="C6" s="17"/>
      <c r="D6" s="16"/>
      <c r="E6" s="16"/>
      <c r="F6" s="34">
        <f>SUM(F4:F5)</f>
        <v>315600</v>
      </c>
      <c r="G6" s="17"/>
      <c r="H6" s="34">
        <f>SUM(H4:H5)</f>
        <v>340848</v>
      </c>
    </row>
    <row r="12" spans="1:8" x14ac:dyDescent="0.25">
      <c r="B12" t="s">
        <v>32</v>
      </c>
    </row>
    <row r="13" spans="1:8" x14ac:dyDescent="0.25">
      <c r="B13" t="s">
        <v>33</v>
      </c>
    </row>
    <row r="14" spans="1:8" x14ac:dyDescent="0.25">
      <c r="B14" t="s">
        <v>34</v>
      </c>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2" sqref="B2"/>
    </sheetView>
  </sheetViews>
  <sheetFormatPr defaultRowHeight="15" x14ac:dyDescent="0.25"/>
  <cols>
    <col min="1" max="1" width="3.42578125" customWidth="1"/>
    <col min="2" max="2" width="62.7109375" customWidth="1"/>
    <col min="3" max="3" width="8.42578125" style="1" customWidth="1"/>
    <col min="4" max="4" width="11" customWidth="1"/>
    <col min="5" max="5" width="8.140625" customWidth="1"/>
    <col min="6" max="6" width="14.28515625" style="31" customWidth="1"/>
    <col min="7" max="7" width="7.85546875" style="1" customWidth="1"/>
    <col min="8" max="8" width="14.28515625" style="31" customWidth="1"/>
    <col min="9" max="9" width="13.5703125" customWidth="1"/>
    <col min="11" max="11" width="11.28515625" bestFit="1" customWidth="1"/>
  </cols>
  <sheetData>
    <row r="1" spans="1:8" ht="15.75" x14ac:dyDescent="0.25">
      <c r="A1" s="4"/>
      <c r="B1" s="4"/>
      <c r="C1" s="5"/>
      <c r="D1" s="3"/>
    </row>
    <row r="2" spans="1:8" ht="16.5" thickBot="1" x14ac:dyDescent="0.3">
      <c r="A2" s="4"/>
      <c r="B2" s="58" t="s">
        <v>30</v>
      </c>
      <c r="C2" s="5"/>
      <c r="D2" s="3"/>
      <c r="F2" s="32"/>
      <c r="G2" s="2"/>
      <c r="H2" s="32"/>
    </row>
    <row r="3" spans="1:8" ht="47.25" customHeight="1" thickBot="1" x14ac:dyDescent="0.3">
      <c r="A3" s="12" t="s">
        <v>0</v>
      </c>
      <c r="B3" s="13" t="s">
        <v>3</v>
      </c>
      <c r="C3" s="13" t="s">
        <v>4</v>
      </c>
      <c r="D3" s="13" t="s">
        <v>5</v>
      </c>
      <c r="E3" s="14" t="s">
        <v>6</v>
      </c>
      <c r="F3" s="33" t="s">
        <v>7</v>
      </c>
      <c r="G3" s="14" t="s">
        <v>8</v>
      </c>
      <c r="H3" s="35" t="s">
        <v>9</v>
      </c>
    </row>
    <row r="4" spans="1:8" ht="117" customHeight="1" x14ac:dyDescent="0.25">
      <c r="A4" s="18" t="s">
        <v>1</v>
      </c>
      <c r="B4" s="22" t="s">
        <v>16</v>
      </c>
      <c r="C4" s="23" t="s">
        <v>15</v>
      </c>
      <c r="D4" s="6">
        <v>444000</v>
      </c>
      <c r="E4" s="7">
        <v>0.16</v>
      </c>
      <c r="F4" s="48">
        <f>D4*E4</f>
        <v>71040</v>
      </c>
      <c r="G4" s="38">
        <v>0.08</v>
      </c>
      <c r="H4" s="49">
        <f>F4*1.08</f>
        <v>76723.200000000012</v>
      </c>
    </row>
    <row r="5" spans="1:8" ht="45.75" customHeight="1" thickBot="1" x14ac:dyDescent="0.3">
      <c r="A5" s="19" t="s">
        <v>2</v>
      </c>
      <c r="B5" s="20" t="s">
        <v>14</v>
      </c>
      <c r="C5" s="21" t="s">
        <v>15</v>
      </c>
      <c r="D5" s="15">
        <v>2089200</v>
      </c>
      <c r="E5" s="10">
        <v>0.11</v>
      </c>
      <c r="F5" s="51">
        <f>D5*E5</f>
        <v>229812</v>
      </c>
      <c r="G5" s="39">
        <v>0.08</v>
      </c>
      <c r="H5" s="50">
        <f>F5*1.08</f>
        <v>248196.96000000002</v>
      </c>
    </row>
    <row r="6" spans="1:8" x14ac:dyDescent="0.25">
      <c r="A6" s="16"/>
      <c r="B6" s="16" t="s">
        <v>20</v>
      </c>
      <c r="C6" s="17"/>
      <c r="D6" s="16"/>
      <c r="E6" s="16"/>
      <c r="F6" s="34">
        <f>SUM(F4:F5)</f>
        <v>300852</v>
      </c>
      <c r="G6" s="17"/>
      <c r="H6" s="34">
        <f>SUM(H4:H5)</f>
        <v>324920.16000000003</v>
      </c>
    </row>
    <row r="14" spans="1:8" x14ac:dyDescent="0.25">
      <c r="B14" t="s">
        <v>32</v>
      </c>
    </row>
    <row r="15" spans="1:8" x14ac:dyDescent="0.25">
      <c r="B15" t="s">
        <v>33</v>
      </c>
    </row>
    <row r="16" spans="1:8" x14ac:dyDescent="0.25">
      <c r="B16" t="s">
        <v>35</v>
      </c>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sqref="A1:XFD1048576"/>
    </sheetView>
  </sheetViews>
  <sheetFormatPr defaultRowHeight="15" x14ac:dyDescent="0.25"/>
  <cols>
    <col min="1" max="1" width="4.85546875" customWidth="1"/>
    <col min="2" max="2" width="68.42578125" customWidth="1"/>
    <col min="3" max="3" width="6.28515625" style="1" customWidth="1"/>
    <col min="4" max="4" width="5.7109375" customWidth="1"/>
    <col min="5" max="5" width="8.5703125" customWidth="1"/>
    <col min="6" max="6" width="12.42578125" style="31" customWidth="1"/>
    <col min="7" max="7" width="7.85546875" style="1" customWidth="1"/>
    <col min="8" max="8" width="14.28515625" style="31" customWidth="1"/>
    <col min="9" max="9" width="13.5703125" customWidth="1"/>
    <col min="11" max="11" width="11.28515625" bestFit="1" customWidth="1"/>
  </cols>
  <sheetData>
    <row r="1" spans="1:8" ht="15.75" x14ac:dyDescent="0.25">
      <c r="A1" s="4"/>
      <c r="B1" s="4"/>
      <c r="C1" s="5"/>
      <c r="D1" s="3"/>
    </row>
    <row r="2" spans="1:8" ht="16.5" thickBot="1" x14ac:dyDescent="0.3">
      <c r="A2" s="4"/>
      <c r="B2" s="58" t="s">
        <v>31</v>
      </c>
      <c r="C2" s="5"/>
      <c r="D2" s="3"/>
      <c r="F2" s="32"/>
      <c r="G2" s="2"/>
      <c r="H2" s="32"/>
    </row>
    <row r="3" spans="1:8" ht="45.75" thickBot="1" x14ac:dyDescent="0.3">
      <c r="A3" s="24" t="s">
        <v>0</v>
      </c>
      <c r="B3" s="25" t="s">
        <v>3</v>
      </c>
      <c r="C3" s="25" t="s">
        <v>4</v>
      </c>
      <c r="D3" s="25" t="s">
        <v>5</v>
      </c>
      <c r="E3" s="26" t="s">
        <v>6</v>
      </c>
      <c r="F3" s="53" t="s">
        <v>7</v>
      </c>
      <c r="G3" s="26" t="s">
        <v>8</v>
      </c>
      <c r="H3" s="55" t="s">
        <v>9</v>
      </c>
    </row>
    <row r="4" spans="1:8" ht="159.75" thickBot="1" x14ac:dyDescent="0.3">
      <c r="A4" s="40" t="s">
        <v>1</v>
      </c>
      <c r="B4" s="41" t="s">
        <v>21</v>
      </c>
      <c r="C4" s="42" t="s">
        <v>18</v>
      </c>
      <c r="D4" s="43">
        <v>1800</v>
      </c>
      <c r="E4" s="44">
        <v>25.1</v>
      </c>
      <c r="F4" s="54">
        <f>D4*E4</f>
        <v>45180</v>
      </c>
      <c r="G4" s="52">
        <v>0.08</v>
      </c>
      <c r="H4" s="56">
        <f>F4*1.08</f>
        <v>48794.400000000001</v>
      </c>
    </row>
    <row r="5" spans="1:8" ht="82.5" customHeight="1" thickBot="1" x14ac:dyDescent="0.3">
      <c r="A5" s="19" t="s">
        <v>2</v>
      </c>
      <c r="B5" s="20" t="s">
        <v>22</v>
      </c>
      <c r="C5" s="21" t="s">
        <v>12</v>
      </c>
      <c r="D5" s="15">
        <v>1344</v>
      </c>
      <c r="E5" s="10">
        <v>21.33</v>
      </c>
      <c r="F5" s="51">
        <f>D5*E5</f>
        <v>28667.519999999997</v>
      </c>
      <c r="G5" s="30">
        <v>0.08</v>
      </c>
      <c r="H5" s="50">
        <f>F5*1.08</f>
        <v>30960.921599999998</v>
      </c>
    </row>
    <row r="6" spans="1:8" x14ac:dyDescent="0.25">
      <c r="A6" s="16"/>
      <c r="B6" s="16" t="s">
        <v>20</v>
      </c>
      <c r="C6" s="17"/>
      <c r="D6" s="16"/>
      <c r="E6" s="16"/>
      <c r="F6" s="34">
        <f>SUM(F4:F5)</f>
        <v>73847.51999999999</v>
      </c>
      <c r="G6" s="17"/>
      <c r="H6" s="34">
        <f>SUM(H4:H5)</f>
        <v>79755.321599999996</v>
      </c>
    </row>
    <row r="10" spans="1:8" x14ac:dyDescent="0.25">
      <c r="B10" t="s">
        <v>32</v>
      </c>
    </row>
    <row r="11" spans="1:8" x14ac:dyDescent="0.25">
      <c r="B11" t="s">
        <v>33</v>
      </c>
    </row>
    <row r="12" spans="1:8" x14ac:dyDescent="0.25">
      <c r="B12" t="s">
        <v>34</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selection activeCell="K18" sqref="K18"/>
    </sheetView>
  </sheetViews>
  <sheetFormatPr defaultRowHeight="15" x14ac:dyDescent="0.25"/>
  <cols>
    <col min="1" max="1" width="3.7109375" customWidth="1"/>
    <col min="2" max="2" width="72.42578125" customWidth="1"/>
    <col min="3" max="3" width="5" style="1" customWidth="1"/>
    <col min="4" max="4" width="6.28515625" customWidth="1"/>
    <col min="5" max="5" width="7.140625" customWidth="1"/>
    <col min="6" max="6" width="12" style="31" customWidth="1"/>
    <col min="7" max="7" width="7.85546875" style="1" customWidth="1"/>
    <col min="8" max="8" width="14.28515625" style="31" customWidth="1"/>
    <col min="9" max="9" width="13.5703125" customWidth="1"/>
    <col min="10" max="10" width="13" customWidth="1"/>
    <col min="11" max="11" width="11.28515625" bestFit="1" customWidth="1"/>
  </cols>
  <sheetData>
    <row r="1" spans="1:10" ht="15.75" x14ac:dyDescent="0.25">
      <c r="A1" s="110" t="s">
        <v>49</v>
      </c>
      <c r="B1" s="110"/>
      <c r="C1" s="110"/>
      <c r="D1" s="110"/>
      <c r="E1" s="110"/>
      <c r="F1" s="110"/>
      <c r="G1" s="110"/>
      <c r="H1" s="110"/>
      <c r="I1" s="110"/>
      <c r="J1" s="110"/>
    </row>
    <row r="2" spans="1:10" ht="16.5" thickBot="1" x14ac:dyDescent="0.3">
      <c r="A2" s="4"/>
      <c r="B2" s="58"/>
      <c r="C2" s="5"/>
      <c r="D2" s="3"/>
      <c r="F2" s="32"/>
      <c r="G2" s="2"/>
      <c r="H2" s="32"/>
    </row>
    <row r="3" spans="1:10" ht="42.75" customHeight="1" thickBot="1" x14ac:dyDescent="0.3">
      <c r="A3" s="12" t="s">
        <v>0</v>
      </c>
      <c r="B3" s="13" t="s">
        <v>3</v>
      </c>
      <c r="C3" s="13" t="s">
        <v>4</v>
      </c>
      <c r="D3" s="13" t="s">
        <v>5</v>
      </c>
      <c r="E3" s="14" t="s">
        <v>6</v>
      </c>
      <c r="F3" s="33" t="s">
        <v>7</v>
      </c>
      <c r="G3" s="14" t="s">
        <v>8</v>
      </c>
      <c r="H3" s="69" t="s">
        <v>9</v>
      </c>
      <c r="I3" s="71" t="s">
        <v>40</v>
      </c>
      <c r="J3" s="72" t="s">
        <v>41</v>
      </c>
    </row>
    <row r="4" spans="1:10" ht="165.75" customHeight="1" thickBot="1" x14ac:dyDescent="0.3">
      <c r="A4" s="11" t="s">
        <v>1</v>
      </c>
      <c r="B4" s="81" t="s">
        <v>17</v>
      </c>
      <c r="C4" s="45" t="s">
        <v>18</v>
      </c>
      <c r="D4" s="8">
        <v>233</v>
      </c>
      <c r="E4" s="9">
        <v>3.2</v>
      </c>
      <c r="F4" s="47">
        <f>D4*E4</f>
        <v>745.6</v>
      </c>
      <c r="G4" s="30">
        <v>0.08</v>
      </c>
      <c r="H4" s="70">
        <f>F4*1.08</f>
        <v>805.24800000000005</v>
      </c>
      <c r="I4" s="73"/>
      <c r="J4" s="74"/>
    </row>
    <row r="5" spans="1:10" x14ac:dyDescent="0.25">
      <c r="A5" s="16"/>
      <c r="B5" s="16" t="s">
        <v>20</v>
      </c>
      <c r="C5" s="17"/>
      <c r="D5" s="16"/>
      <c r="E5" s="16"/>
      <c r="F5" s="34">
        <f>SUM(F4)</f>
        <v>745.6</v>
      </c>
      <c r="G5" s="17"/>
      <c r="H5" s="34">
        <f>SUM(H4)</f>
        <v>805.24800000000005</v>
      </c>
    </row>
    <row r="7" spans="1:10" x14ac:dyDescent="0.25">
      <c r="B7" s="75" t="s">
        <v>42</v>
      </c>
      <c r="C7"/>
      <c r="E7" s="31"/>
      <c r="F7" s="76"/>
      <c r="G7" s="76"/>
      <c r="H7" s="76"/>
    </row>
    <row r="8" spans="1:10" x14ac:dyDescent="0.25">
      <c r="B8" s="75"/>
      <c r="C8"/>
      <c r="E8" s="31"/>
      <c r="G8" s="31"/>
    </row>
    <row r="9" spans="1:10" x14ac:dyDescent="0.25">
      <c r="C9"/>
      <c r="E9" s="31"/>
      <c r="G9" s="31"/>
    </row>
    <row r="10" spans="1:10" x14ac:dyDescent="0.25">
      <c r="B10" t="s">
        <v>43</v>
      </c>
      <c r="C10"/>
      <c r="E10" s="31"/>
      <c r="G10" s="31"/>
    </row>
    <row r="11" spans="1:10" x14ac:dyDescent="0.25">
      <c r="C11"/>
      <c r="E11" s="31"/>
      <c r="G11" s="31"/>
    </row>
    <row r="12" spans="1:10" ht="26.25" customHeight="1" x14ac:dyDescent="0.25">
      <c r="B12" s="109" t="s">
        <v>51</v>
      </c>
      <c r="C12" s="109"/>
      <c r="D12" s="109"/>
      <c r="E12" s="109"/>
      <c r="F12" s="109"/>
      <c r="G12" s="109"/>
      <c r="H12" s="109"/>
      <c r="I12" s="109"/>
      <c r="J12" s="109"/>
    </row>
    <row r="13" spans="1:10" x14ac:dyDescent="0.25">
      <c r="C13"/>
      <c r="E13" s="31"/>
      <c r="G13" s="31"/>
    </row>
    <row r="14" spans="1:10" x14ac:dyDescent="0.25">
      <c r="B14" t="s">
        <v>44</v>
      </c>
      <c r="C14"/>
      <c r="E14" s="31"/>
      <c r="G14" s="31"/>
    </row>
    <row r="15" spans="1:10" x14ac:dyDescent="0.25">
      <c r="C15"/>
      <c r="E15" s="31"/>
      <c r="G15" s="31"/>
    </row>
    <row r="16" spans="1:10" x14ac:dyDescent="0.25">
      <c r="B16" t="s">
        <v>45</v>
      </c>
      <c r="C16"/>
      <c r="E16" s="31"/>
      <c r="G16" s="31"/>
    </row>
    <row r="17" spans="2:7" x14ac:dyDescent="0.25">
      <c r="C17"/>
      <c r="E17" s="31"/>
      <c r="G17" s="31"/>
    </row>
    <row r="18" spans="2:7" x14ac:dyDescent="0.25">
      <c r="B18" t="s">
        <v>46</v>
      </c>
      <c r="C18"/>
      <c r="E18" s="31"/>
      <c r="G18" s="31"/>
    </row>
    <row r="19" spans="2:7" x14ac:dyDescent="0.25">
      <c r="C19"/>
      <c r="E19" s="31"/>
      <c r="G19" s="31"/>
    </row>
    <row r="20" spans="2:7" x14ac:dyDescent="0.25">
      <c r="B20" s="77" t="s">
        <v>47</v>
      </c>
      <c r="C20"/>
      <c r="E20" s="31"/>
      <c r="G20" s="31"/>
    </row>
    <row r="26" spans="2:7" x14ac:dyDescent="0.25">
      <c r="B26" t="s">
        <v>50</v>
      </c>
    </row>
  </sheetData>
  <mergeCells count="2">
    <mergeCell ref="B12:J12"/>
    <mergeCell ref="A1:J1"/>
  </mergeCells>
  <pageMargins left="0.70866141732283472" right="0.70866141732283472" top="0.74803149606299213" bottom="0.74803149606299213" header="0.31496062992125984" footer="0.31496062992125984"/>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J25" sqref="J25"/>
    </sheetView>
  </sheetViews>
  <sheetFormatPr defaultRowHeight="15" x14ac:dyDescent="0.25"/>
  <cols>
    <col min="1" max="1" width="3.42578125" customWidth="1"/>
    <col min="2" max="2" width="67.140625" customWidth="1"/>
    <col min="3" max="3" width="4.7109375" style="1" customWidth="1"/>
    <col min="4" max="4" width="6.42578125" customWidth="1"/>
    <col min="5" max="5" width="10.140625" customWidth="1"/>
    <col min="6" max="6" width="13.42578125" style="31" customWidth="1"/>
    <col min="7" max="7" width="7.85546875" style="1" customWidth="1"/>
    <col min="8" max="8" width="14.28515625" style="31" customWidth="1"/>
    <col min="9" max="9" width="13.5703125" customWidth="1"/>
    <col min="11" max="11" width="11.28515625" bestFit="1" customWidth="1"/>
  </cols>
  <sheetData>
    <row r="1" spans="1:8" ht="15.75" x14ac:dyDescent="0.25">
      <c r="A1" s="4"/>
      <c r="B1" s="4"/>
      <c r="C1" s="5"/>
      <c r="D1" s="3"/>
    </row>
    <row r="2" spans="1:8" ht="16.5" thickBot="1" x14ac:dyDescent="0.3">
      <c r="A2" s="4"/>
      <c r="B2" s="58"/>
      <c r="C2" s="5"/>
      <c r="D2" s="3"/>
      <c r="F2" s="32"/>
      <c r="G2" s="2"/>
      <c r="H2" s="32"/>
    </row>
    <row r="3" spans="1:8" ht="46.5" customHeight="1" thickBot="1" x14ac:dyDescent="0.3">
      <c r="A3" s="12" t="s">
        <v>0</v>
      </c>
      <c r="B3" s="13" t="s">
        <v>3</v>
      </c>
      <c r="C3" s="13" t="s">
        <v>4</v>
      </c>
      <c r="D3" s="13" t="s">
        <v>5</v>
      </c>
      <c r="E3" s="14" t="s">
        <v>6</v>
      </c>
      <c r="F3" s="33" t="s">
        <v>7</v>
      </c>
      <c r="G3" s="14" t="s">
        <v>8</v>
      </c>
      <c r="H3" s="35" t="s">
        <v>9</v>
      </c>
    </row>
    <row r="4" spans="1:8" ht="108.75" customHeight="1" thickBot="1" x14ac:dyDescent="0.3">
      <c r="A4" s="59" t="s">
        <v>1</v>
      </c>
      <c r="B4" s="66" t="s">
        <v>19</v>
      </c>
      <c r="C4" s="60" t="s">
        <v>12</v>
      </c>
      <c r="D4" s="61">
        <v>9250</v>
      </c>
      <c r="E4" s="62">
        <v>22.6</v>
      </c>
      <c r="F4" s="63">
        <f>D4*E4</f>
        <v>209050</v>
      </c>
      <c r="G4" s="64">
        <v>0.08</v>
      </c>
      <c r="H4" s="65">
        <f>F4*1.08</f>
        <v>225774.00000000003</v>
      </c>
    </row>
    <row r="5" spans="1:8" x14ac:dyDescent="0.25">
      <c r="A5" s="16"/>
      <c r="B5" s="16" t="s">
        <v>20</v>
      </c>
      <c r="C5" s="17"/>
      <c r="D5" s="16"/>
      <c r="E5" s="16"/>
      <c r="F5" s="34">
        <f>SUM(F4)</f>
        <v>209050</v>
      </c>
      <c r="G5" s="17"/>
      <c r="H5" s="34">
        <f>SUM(H4)</f>
        <v>225774.00000000003</v>
      </c>
    </row>
    <row r="7" spans="1:8" x14ac:dyDescent="0.25">
      <c r="B7" t="s">
        <v>39</v>
      </c>
    </row>
    <row r="10" spans="1:8" x14ac:dyDescent="0.25">
      <c r="B10" t="s">
        <v>32</v>
      </c>
    </row>
    <row r="11" spans="1:8" x14ac:dyDescent="0.25">
      <c r="B11" t="s">
        <v>33</v>
      </c>
    </row>
    <row r="12" spans="1:8" x14ac:dyDescent="0.25">
      <c r="B12" t="s">
        <v>36</v>
      </c>
    </row>
  </sheetData>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I31" sqref="I31"/>
    </sheetView>
  </sheetViews>
  <sheetFormatPr defaultRowHeight="15" x14ac:dyDescent="0.25"/>
  <cols>
    <col min="1" max="1" width="3.5703125" customWidth="1"/>
    <col min="2" max="2" width="66" customWidth="1"/>
    <col min="3" max="3" width="6.5703125" style="1" customWidth="1"/>
    <col min="4" max="4" width="8.28515625" customWidth="1"/>
    <col min="5" max="5" width="9.28515625" customWidth="1"/>
    <col min="6" max="6" width="13.7109375" style="31" customWidth="1"/>
    <col min="7" max="7" width="7.85546875" style="1" customWidth="1"/>
    <col min="8" max="8" width="14.28515625" style="31" customWidth="1"/>
    <col min="9" max="9" width="13.5703125" customWidth="1"/>
    <col min="11" max="11" width="11.28515625" bestFit="1" customWidth="1"/>
  </cols>
  <sheetData>
    <row r="1" spans="1:8" ht="15.75" x14ac:dyDescent="0.25">
      <c r="A1" s="4"/>
      <c r="B1" s="4"/>
      <c r="C1" s="5"/>
      <c r="D1" s="3"/>
    </row>
    <row r="2" spans="1:8" ht="16.5" thickBot="1" x14ac:dyDescent="0.3">
      <c r="A2" s="4"/>
      <c r="B2" s="58"/>
      <c r="C2" s="5"/>
      <c r="D2" s="3"/>
      <c r="F2" s="32"/>
      <c r="G2" s="2"/>
      <c r="H2" s="32"/>
    </row>
    <row r="3" spans="1:8" ht="45.75" customHeight="1" thickBot="1" x14ac:dyDescent="0.3">
      <c r="A3" s="12" t="s">
        <v>0</v>
      </c>
      <c r="B3" s="13" t="s">
        <v>3</v>
      </c>
      <c r="C3" s="13" t="s">
        <v>4</v>
      </c>
      <c r="D3" s="13" t="s">
        <v>5</v>
      </c>
      <c r="E3" s="14" t="s">
        <v>6</v>
      </c>
      <c r="F3" s="33" t="s">
        <v>7</v>
      </c>
      <c r="G3" s="14" t="s">
        <v>8</v>
      </c>
      <c r="H3" s="35" t="s">
        <v>9</v>
      </c>
    </row>
    <row r="4" spans="1:8" ht="77.25" customHeight="1" thickBot="1" x14ac:dyDescent="0.3">
      <c r="A4" s="59" t="s">
        <v>1</v>
      </c>
      <c r="B4" s="67" t="s">
        <v>23</v>
      </c>
      <c r="C4" s="60" t="s">
        <v>24</v>
      </c>
      <c r="D4" s="61">
        <v>390000</v>
      </c>
      <c r="E4" s="62">
        <v>0.84</v>
      </c>
      <c r="F4" s="63">
        <f>D4*E4</f>
        <v>327600</v>
      </c>
      <c r="G4" s="64">
        <v>0.08</v>
      </c>
      <c r="H4" s="65">
        <f>F4*1.08</f>
        <v>353808</v>
      </c>
    </row>
    <row r="5" spans="1:8" x14ac:dyDescent="0.25">
      <c r="A5" s="16"/>
      <c r="B5" s="16" t="s">
        <v>20</v>
      </c>
      <c r="C5" s="17"/>
      <c r="D5" s="16"/>
      <c r="E5" s="16"/>
      <c r="F5" s="34">
        <f>SUM(F4)</f>
        <v>327600</v>
      </c>
      <c r="G5" s="17"/>
      <c r="H5" s="34">
        <f>SUM(H4)</f>
        <v>353808</v>
      </c>
    </row>
    <row r="8" spans="1:8" x14ac:dyDescent="0.25">
      <c r="B8" t="s">
        <v>38</v>
      </c>
    </row>
    <row r="11" spans="1:8" x14ac:dyDescent="0.25">
      <c r="B11" t="s">
        <v>32</v>
      </c>
    </row>
    <row r="12" spans="1:8" x14ac:dyDescent="0.25">
      <c r="B12" t="s">
        <v>33</v>
      </c>
    </row>
    <row r="13" spans="1:8" x14ac:dyDescent="0.25">
      <c r="B13" t="s">
        <v>36</v>
      </c>
    </row>
  </sheetData>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workbookViewId="0">
      <selection activeCell="S10" sqref="S10"/>
    </sheetView>
  </sheetViews>
  <sheetFormatPr defaultRowHeight="15" x14ac:dyDescent="0.25"/>
  <cols>
    <col min="1" max="1" width="5.42578125" customWidth="1"/>
    <col min="2" max="2" width="64.5703125" customWidth="1"/>
    <col min="3" max="3" width="6.85546875" style="1" customWidth="1"/>
    <col min="4" max="4" width="9.5703125" customWidth="1"/>
    <col min="5" max="5" width="8.28515625" customWidth="1"/>
    <col min="6" max="6" width="13.42578125" style="31" customWidth="1"/>
    <col min="7" max="7" width="7.85546875" style="1" customWidth="1"/>
    <col min="8" max="8" width="14.28515625" style="31" customWidth="1"/>
    <col min="9" max="9" width="13.5703125" customWidth="1"/>
    <col min="10" max="10" width="16.5703125" customWidth="1"/>
    <col min="11" max="11" width="11.28515625" bestFit="1" customWidth="1"/>
  </cols>
  <sheetData>
    <row r="1" spans="1:10" ht="15.75" x14ac:dyDescent="0.25">
      <c r="A1" s="110" t="s">
        <v>49</v>
      </c>
      <c r="B1" s="110"/>
      <c r="C1" s="110"/>
      <c r="D1" s="110"/>
      <c r="E1" s="110"/>
      <c r="F1" s="110"/>
      <c r="G1" s="110"/>
      <c r="H1" s="110"/>
      <c r="I1" s="110"/>
      <c r="J1" s="110"/>
    </row>
    <row r="2" spans="1:10" ht="16.5" thickBot="1" x14ac:dyDescent="0.3">
      <c r="A2" s="4"/>
      <c r="B2" s="58"/>
      <c r="C2" s="5"/>
      <c r="D2" s="3"/>
      <c r="F2" s="32"/>
      <c r="G2" s="2"/>
      <c r="H2" s="32"/>
    </row>
    <row r="3" spans="1:10" ht="41.25" customHeight="1" thickBot="1" x14ac:dyDescent="0.3">
      <c r="A3" s="12" t="s">
        <v>0</v>
      </c>
      <c r="B3" s="13" t="s">
        <v>3</v>
      </c>
      <c r="C3" s="13" t="s">
        <v>4</v>
      </c>
      <c r="D3" s="13" t="s">
        <v>5</v>
      </c>
      <c r="E3" s="14" t="s">
        <v>6</v>
      </c>
      <c r="F3" s="33" t="s">
        <v>7</v>
      </c>
      <c r="G3" s="14" t="s">
        <v>8</v>
      </c>
      <c r="H3" s="33" t="s">
        <v>9</v>
      </c>
      <c r="I3" s="71" t="s">
        <v>40</v>
      </c>
      <c r="J3" s="72" t="s">
        <v>41</v>
      </c>
    </row>
    <row r="4" spans="1:10" ht="194.25" customHeight="1" thickBot="1" x14ac:dyDescent="0.3">
      <c r="A4" s="27" t="s">
        <v>1</v>
      </c>
      <c r="B4" s="78" t="s">
        <v>27</v>
      </c>
      <c r="C4" s="28" t="s">
        <v>24</v>
      </c>
      <c r="D4" s="36">
        <v>2500000</v>
      </c>
      <c r="E4" s="29">
        <v>0.28000000000000003</v>
      </c>
      <c r="F4" s="46">
        <f>D4*E4</f>
        <v>700000.00000000012</v>
      </c>
      <c r="G4" s="37">
        <v>0.08</v>
      </c>
      <c r="H4" s="46">
        <f>F4*1.08</f>
        <v>756000.00000000023</v>
      </c>
      <c r="I4" s="79"/>
      <c r="J4" s="80"/>
    </row>
    <row r="5" spans="1:10" x14ac:dyDescent="0.25">
      <c r="A5" s="16"/>
      <c r="B5" s="16" t="s">
        <v>20</v>
      </c>
      <c r="C5" s="17"/>
      <c r="D5" s="17"/>
      <c r="E5" s="17"/>
      <c r="F5" s="57">
        <f>SUM(F4)</f>
        <v>700000.00000000012</v>
      </c>
      <c r="G5" s="17"/>
      <c r="H5" s="57">
        <f>SUM(H4)</f>
        <v>756000.00000000023</v>
      </c>
    </row>
    <row r="7" spans="1:10" x14ac:dyDescent="0.25">
      <c r="B7" s="75" t="s">
        <v>42</v>
      </c>
      <c r="C7"/>
      <c r="E7" s="31"/>
      <c r="F7" s="76"/>
      <c r="G7" s="76"/>
      <c r="H7" s="76"/>
    </row>
    <row r="8" spans="1:10" x14ac:dyDescent="0.25">
      <c r="B8" s="75"/>
      <c r="C8"/>
      <c r="E8" s="31"/>
      <c r="G8" s="31"/>
    </row>
    <row r="9" spans="1:10" x14ac:dyDescent="0.25">
      <c r="C9"/>
      <c r="E9" s="31"/>
      <c r="G9" s="31"/>
    </row>
    <row r="10" spans="1:10" x14ac:dyDescent="0.25">
      <c r="B10" t="s">
        <v>43</v>
      </c>
      <c r="C10"/>
      <c r="E10" s="31"/>
      <c r="G10" s="31"/>
    </row>
    <row r="11" spans="1:10" x14ac:dyDescent="0.25">
      <c r="C11"/>
      <c r="E11" s="31"/>
      <c r="G11" s="31"/>
    </row>
    <row r="12" spans="1:10" ht="25.5" customHeight="1" x14ac:dyDescent="0.25">
      <c r="B12" s="109" t="s">
        <v>52</v>
      </c>
      <c r="C12" s="109"/>
      <c r="D12" s="109"/>
      <c r="E12" s="109"/>
      <c r="F12" s="109"/>
      <c r="G12" s="109"/>
      <c r="H12" s="109"/>
      <c r="I12" s="109"/>
      <c r="J12" s="109"/>
    </row>
    <row r="13" spans="1:10" x14ac:dyDescent="0.25">
      <c r="C13"/>
      <c r="E13" s="31"/>
      <c r="G13" s="31"/>
    </row>
    <row r="14" spans="1:10" x14ac:dyDescent="0.25">
      <c r="B14" t="s">
        <v>44</v>
      </c>
      <c r="C14"/>
      <c r="E14" s="31"/>
      <c r="G14" s="31"/>
    </row>
    <row r="15" spans="1:10" x14ac:dyDescent="0.25">
      <c r="C15"/>
      <c r="E15" s="31"/>
      <c r="G15" s="31"/>
    </row>
    <row r="16" spans="1:10" x14ac:dyDescent="0.25">
      <c r="B16" t="s">
        <v>45</v>
      </c>
      <c r="C16"/>
      <c r="E16" s="31"/>
      <c r="G16" s="31"/>
    </row>
    <row r="17" spans="2:7" x14ac:dyDescent="0.25">
      <c r="C17"/>
      <c r="E17" s="31"/>
      <c r="G17" s="31"/>
    </row>
    <row r="18" spans="2:7" x14ac:dyDescent="0.25">
      <c r="B18" t="s">
        <v>46</v>
      </c>
      <c r="C18"/>
      <c r="E18" s="31"/>
      <c r="G18" s="31"/>
    </row>
    <row r="19" spans="2:7" x14ac:dyDescent="0.25">
      <c r="C19"/>
      <c r="E19" s="31"/>
      <c r="G19" s="31"/>
    </row>
    <row r="20" spans="2:7" x14ac:dyDescent="0.25">
      <c r="B20" s="77" t="s">
        <v>47</v>
      </c>
      <c r="C20"/>
      <c r="E20" s="31"/>
      <c r="G20" s="31"/>
    </row>
    <row r="23" spans="2:7" x14ac:dyDescent="0.25">
      <c r="B23" t="s">
        <v>48</v>
      </c>
    </row>
  </sheetData>
  <mergeCells count="2">
    <mergeCell ref="B12:J12"/>
    <mergeCell ref="A1:J1"/>
  </mergeCells>
  <pageMargins left="0.70866141732283472" right="0.70866141732283472" top="0.74803149606299213" bottom="0.74803149606299213" header="0.31496062992125984" footer="0.31496062992125984"/>
  <pageSetup paperSize="9"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B4" sqref="B4"/>
    </sheetView>
  </sheetViews>
  <sheetFormatPr defaultRowHeight="15" x14ac:dyDescent="0.25"/>
  <cols>
    <col min="1" max="1" width="5.42578125" customWidth="1"/>
    <col min="2" max="2" width="64" customWidth="1"/>
    <col min="3" max="3" width="7.85546875" style="1" customWidth="1"/>
    <col min="4" max="4" width="8.140625" customWidth="1"/>
    <col min="5" max="5" width="10.140625" customWidth="1"/>
    <col min="6" max="6" width="12.85546875" style="31" customWidth="1"/>
    <col min="7" max="7" width="7.85546875" style="1" customWidth="1"/>
    <col min="8" max="8" width="14.28515625" style="31" customWidth="1"/>
    <col min="9" max="9" width="13.5703125" customWidth="1"/>
    <col min="11" max="11" width="11.28515625" bestFit="1" customWidth="1"/>
  </cols>
  <sheetData>
    <row r="1" spans="1:8" ht="15.75" x14ac:dyDescent="0.25">
      <c r="A1" s="4"/>
      <c r="B1" s="4"/>
      <c r="C1" s="5"/>
      <c r="D1" s="3"/>
    </row>
    <row r="2" spans="1:8" ht="16.5" thickBot="1" x14ac:dyDescent="0.3">
      <c r="A2" s="4"/>
      <c r="B2" s="58"/>
      <c r="C2" s="5"/>
      <c r="D2" s="3"/>
      <c r="F2" s="32"/>
      <c r="G2" s="2"/>
      <c r="H2" s="32"/>
    </row>
    <row r="3" spans="1:8" ht="45" customHeight="1" thickBot="1" x14ac:dyDescent="0.3">
      <c r="A3" s="12" t="s">
        <v>0</v>
      </c>
      <c r="B3" s="13" t="s">
        <v>3</v>
      </c>
      <c r="C3" s="13" t="s">
        <v>4</v>
      </c>
      <c r="D3" s="13" t="s">
        <v>5</v>
      </c>
      <c r="E3" s="14" t="s">
        <v>6</v>
      </c>
      <c r="F3" s="33" t="s">
        <v>7</v>
      </c>
      <c r="G3" s="14" t="s">
        <v>8</v>
      </c>
      <c r="H3" s="35" t="s">
        <v>9</v>
      </c>
    </row>
    <row r="4" spans="1:8" ht="65.25" customHeight="1" thickBot="1" x14ac:dyDescent="0.3">
      <c r="A4" s="59" t="s">
        <v>1</v>
      </c>
      <c r="B4" s="66" t="s">
        <v>25</v>
      </c>
      <c r="C4" s="68" t="s">
        <v>26</v>
      </c>
      <c r="D4" s="61">
        <v>594000</v>
      </c>
      <c r="E4" s="62">
        <v>0.11</v>
      </c>
      <c r="F4" s="63">
        <f>D4*E4</f>
        <v>65340</v>
      </c>
      <c r="G4" s="64">
        <v>0.08</v>
      </c>
      <c r="H4" s="65">
        <f>F4*1.08</f>
        <v>70567.200000000012</v>
      </c>
    </row>
    <row r="5" spans="1:8" x14ac:dyDescent="0.25">
      <c r="A5" s="16"/>
      <c r="B5" s="16" t="s">
        <v>20</v>
      </c>
      <c r="C5" s="17"/>
      <c r="D5" s="16"/>
      <c r="E5" s="16"/>
      <c r="F5" s="34">
        <f>SUM(F4)</f>
        <v>65340</v>
      </c>
      <c r="G5" s="17"/>
      <c r="H5" s="34">
        <f>SUM(H4)</f>
        <v>70567.200000000012</v>
      </c>
    </row>
    <row r="7" spans="1:8" x14ac:dyDescent="0.25">
      <c r="B7" t="s">
        <v>37</v>
      </c>
    </row>
    <row r="11" spans="1:8" x14ac:dyDescent="0.25">
      <c r="B11" t="s">
        <v>32</v>
      </c>
    </row>
    <row r="12" spans="1:8" x14ac:dyDescent="0.25">
      <c r="B12" t="s">
        <v>33</v>
      </c>
    </row>
    <row r="13" spans="1:8" x14ac:dyDescent="0.25">
      <c r="B13" t="s">
        <v>36</v>
      </c>
    </row>
  </sheetData>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vt:i4>
      </vt:variant>
    </vt:vector>
  </HeadingPairs>
  <TitlesOfParts>
    <vt:vector size="11" baseType="lpstr">
      <vt:lpstr>Mikrozid  Meliseptol spray</vt:lpstr>
      <vt:lpstr>Mikrozid Sensitiv tuby</vt:lpstr>
      <vt:lpstr>Mirozid tuby</vt:lpstr>
      <vt:lpstr>TERRALIN S&amp;M</vt:lpstr>
      <vt:lpstr>PERFORM</vt:lpstr>
      <vt:lpstr>Mikrozid Sens płyn</vt:lpstr>
      <vt:lpstr>Mikrozid PAA</vt:lpstr>
      <vt:lpstr>Mikrozid Uniwersal </vt:lpstr>
      <vt:lpstr>Chloramix DT</vt:lpstr>
      <vt:lpstr>xxxx</vt:lpstr>
      <vt:lpstr>'Mirozid tuby'!OLE_LINK1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2023-10-19T11:27:55Z</dcterms:modified>
</cp:coreProperties>
</file>